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Ekonomia SS/2026/"/>
    </mc:Choice>
  </mc:AlternateContent>
  <xr:revisionPtr revIDLastSave="505" documentId="8_{93860CA6-38EA-48E2-83F8-E951AC4BE617}" xr6:coauthVersionLast="47" xr6:coauthVersionMax="47" xr10:uidLastSave="{88C68B56-F782-45EE-904A-8443614087A9}"/>
  <bookViews>
    <workbookView xWindow="-120" yWindow="-120" windowWidth="29040" windowHeight="15720" xr2:uid="{4EFBB6FF-8625-46CB-98B0-E2C3AB5D03EC}"/>
  </bookViews>
  <sheets>
    <sheet name="siatka" sheetId="2" r:id="rId1"/>
  </sheets>
  <definedNames>
    <definedName name="_xlnm.Print_Area" localSheetId="0">siatka!$A$1:$AU$100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D58" i="2"/>
  <c r="E58" i="2"/>
  <c r="F58" i="2"/>
  <c r="G53" i="2"/>
  <c r="F53" i="2"/>
  <c r="E53" i="2"/>
  <c r="D53" i="2"/>
  <c r="C53" i="2"/>
  <c r="G48" i="2"/>
  <c r="F48" i="2"/>
  <c r="C48" i="2"/>
  <c r="E93" i="2" l="1"/>
  <c r="D93" i="2"/>
  <c r="D52" i="2" s="1"/>
  <c r="G27" i="2"/>
  <c r="F27" i="2"/>
  <c r="E27" i="2"/>
  <c r="D27" i="2"/>
  <c r="C27" i="2"/>
  <c r="G18" i="2"/>
  <c r="F18" i="2"/>
  <c r="E18" i="2"/>
  <c r="D18" i="2"/>
  <c r="C18" i="2"/>
  <c r="G9" i="2"/>
  <c r="F9" i="2"/>
  <c r="E9" i="2"/>
  <c r="D9" i="2"/>
  <c r="C9" i="2"/>
  <c r="AE40" i="2"/>
  <c r="AE58" i="2" s="1"/>
  <c r="AD40" i="2"/>
  <c r="AD58" i="2" s="1"/>
  <c r="AL42" i="2"/>
  <c r="AK42" i="2"/>
  <c r="AS56" i="2"/>
  <c r="AS58" i="2" s="1"/>
  <c r="E52" i="2"/>
  <c r="D36" i="2"/>
  <c r="C55" i="2"/>
  <c r="C36" i="2"/>
  <c r="E36" i="2"/>
  <c r="E83" i="2"/>
  <c r="E50" i="2" s="1"/>
  <c r="D83" i="2"/>
  <c r="D50" i="2" s="1"/>
  <c r="F36" i="2"/>
  <c r="G36" i="2"/>
  <c r="E88" i="2"/>
  <c r="D88" i="2"/>
  <c r="D51" i="2" s="1"/>
  <c r="E78" i="2"/>
  <c r="E49" i="2" s="1"/>
  <c r="D78" i="2"/>
  <c r="D49" i="2" s="1"/>
  <c r="D48" i="2" s="1"/>
  <c r="AO58" i="2"/>
  <c r="E55" i="2"/>
  <c r="D55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F58" i="2"/>
  <c r="AG58" i="2"/>
  <c r="AH58" i="2"/>
  <c r="AI58" i="2"/>
  <c r="AJ58" i="2"/>
  <c r="AK58" i="2"/>
  <c r="AL58" i="2"/>
  <c r="AM58" i="2"/>
  <c r="AN58" i="2"/>
  <c r="AP58" i="2"/>
  <c r="AQ58" i="2"/>
  <c r="AR58" i="2"/>
  <c r="AT58" i="2"/>
  <c r="AU58" i="2"/>
  <c r="H58" i="2"/>
  <c r="F55" i="2"/>
  <c r="G55" i="2"/>
  <c r="AP59" i="2" l="1"/>
  <c r="E48" i="2"/>
  <c r="AJ59" i="2"/>
  <c r="AD59" i="2"/>
  <c r="X59" i="2"/>
  <c r="L59" i="2"/>
  <c r="R59" i="2"/>
  <c r="G58" i="2" l="1"/>
</calcChain>
</file>

<file path=xl/sharedStrings.xml><?xml version="1.0" encoding="utf-8"?>
<sst xmlns="http://schemas.openxmlformats.org/spreadsheetml/2006/main" count="252" uniqueCount="142">
  <si>
    <t>PLAN STUDIÓW</t>
  </si>
  <si>
    <t xml:space="preserve">Punkty </t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</si>
  <si>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</si>
  <si>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</si>
  <si>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</si>
  <si>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</si>
  <si>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</si>
  <si>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</si>
  <si>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</si>
  <si>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</si>
  <si>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</si>
  <si>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</si>
  <si>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</si>
  <si>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</si>
  <si>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</si>
  <si>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</si>
  <si>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</si>
  <si>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</si>
  <si>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</si>
  <si>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</si>
  <si>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</si>
  <si>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</si>
  <si>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Język obcy</t>
  </si>
  <si>
    <t>Historia gospodarcza</t>
  </si>
  <si>
    <t>B</t>
  </si>
  <si>
    <t>PRZEDMIOTY  PODSTAWOWE</t>
  </si>
  <si>
    <t>Mikroekonomia</t>
  </si>
  <si>
    <t>C</t>
  </si>
  <si>
    <t>PRZEDMIOTY KIERUNKOWE</t>
  </si>
  <si>
    <t>Polityka społeczna</t>
  </si>
  <si>
    <t>Analiza ekonomiczna</t>
  </si>
  <si>
    <t>D</t>
  </si>
  <si>
    <t>Przedsiębiorczość</t>
  </si>
  <si>
    <t>E</t>
  </si>
  <si>
    <t>Przedmioty do wyboru sem. 1</t>
  </si>
  <si>
    <t>Przedmioty do wyboru sem. 2</t>
  </si>
  <si>
    <t>Przedmioty do wyboru sem. 3</t>
  </si>
  <si>
    <t>Przedmioty do wyboru sem. 4</t>
  </si>
  <si>
    <t>sem.praktyki</t>
  </si>
  <si>
    <t>Godzin tygodniowo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</si>
  <si>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</si>
  <si>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</si>
  <si>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</si>
  <si>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</si>
  <si>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</si>
  <si>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</si>
  <si>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</si>
  <si>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</si>
  <si>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>Podstawy makroekonomii</t>
  </si>
  <si>
    <t>w dniu</t>
  </si>
  <si>
    <t>F</t>
  </si>
  <si>
    <t xml:space="preserve">RAZEM    A+B+C+D+E+F </t>
  </si>
  <si>
    <t xml:space="preserve">             </t>
  </si>
  <si>
    <t>Międzynarodowe stosunki gospodarcze</t>
  </si>
  <si>
    <t>Praktyka w instytucjach, firmach oraz ośrodkach gospodarczych</t>
  </si>
  <si>
    <t>Podstawy prawa</t>
  </si>
  <si>
    <t>Podstawy rachunkowości</t>
  </si>
  <si>
    <t xml:space="preserve">Wychowanie fizyczne </t>
  </si>
  <si>
    <t>Matematyka ekonomiczna</t>
  </si>
  <si>
    <t>Korespondencja handlowa</t>
  </si>
  <si>
    <t>Negocjacje w biznesie</t>
  </si>
  <si>
    <t>Zarządzanie</t>
  </si>
  <si>
    <t>Rynki finansowe</t>
  </si>
  <si>
    <t>Podstawy marketingu</t>
  </si>
  <si>
    <t>w ELBLĄGU</t>
  </si>
  <si>
    <t>PRZEDMIOTY WYBIERALNE*</t>
  </si>
  <si>
    <t>INSTYTUT  EKONOMICZNY</t>
  </si>
  <si>
    <t>STUDIA STACJONARNE LICENCJACKIE</t>
  </si>
  <si>
    <t xml:space="preserve">PRZEDMIOTY DO WYBORU </t>
  </si>
  <si>
    <t>Kultura społeczna i zawodowa</t>
  </si>
  <si>
    <t>z.prakt.</t>
  </si>
  <si>
    <t>z. z NA</t>
  </si>
  <si>
    <t>Ochrona środowiska</t>
  </si>
  <si>
    <t>Gry decyzyjne</t>
  </si>
  <si>
    <t>Finanse przedsiębiorstw</t>
  </si>
  <si>
    <t>Prawo gospodarcze</t>
  </si>
  <si>
    <t>Nauka o państwie</t>
  </si>
  <si>
    <t>Prawo pracy</t>
  </si>
  <si>
    <t>Business English</t>
  </si>
  <si>
    <t>Technologie informacyjne w ekonomii</t>
  </si>
  <si>
    <t xml:space="preserve">Statystyka </t>
  </si>
  <si>
    <t>6 miesięcy</t>
  </si>
  <si>
    <t>Komputerowe wspomaganie działalności przedsiębiorstwa</t>
  </si>
  <si>
    <r>
      <t xml:space="preserve">w zakresie: </t>
    </r>
    <r>
      <rPr>
        <b/>
        <i/>
        <sz val="10"/>
        <rFont val="Arial CE"/>
        <charset val="238"/>
      </rPr>
      <t>finanse i rachunkowość przedsiębiorstw</t>
    </r>
  </si>
  <si>
    <t>Rachunkowość przedsiębiorstw</t>
  </si>
  <si>
    <t>Sprawozdawczość finansowa</t>
  </si>
  <si>
    <t>Moduł wybieralny: FINANSE I RACHUNKOWOŚĆ PRZEDSIĘBORSTW</t>
  </si>
  <si>
    <t>Rachunkowość zarządcza</t>
  </si>
  <si>
    <t>Kadry i płace</t>
  </si>
  <si>
    <t>Ocena przedsięwzięć gospodarczych</t>
  </si>
  <si>
    <t>Senat ANS w Elblągu</t>
  </si>
  <si>
    <r>
      <t>w zakresie:</t>
    </r>
    <r>
      <rPr>
        <b/>
        <i/>
        <sz val="10"/>
        <rFont val="Arial CE"/>
        <charset val="238"/>
      </rPr>
      <t xml:space="preserve"> finanse i rachunkowość przedsiębiorstw</t>
    </r>
  </si>
  <si>
    <t>Zarządzanie jakościa w przedsiębiorstwie</t>
  </si>
  <si>
    <t>Labour markets in the European Union</t>
  </si>
  <si>
    <t>Podatki w przedsiębiorstwie</t>
  </si>
  <si>
    <t>Współpraca przedsiębiorstwa z bankiem</t>
  </si>
  <si>
    <t>Organizacje pozarządowe</t>
  </si>
  <si>
    <t>Społeczna odpowiedzialność biznesu</t>
  </si>
  <si>
    <r>
      <t xml:space="preserve">Kierunek:   </t>
    </r>
    <r>
      <rPr>
        <b/>
        <i/>
        <sz val="10"/>
        <rFont val="Arial CE"/>
        <charset val="238"/>
      </rPr>
      <t>Ekonomia</t>
    </r>
  </si>
  <si>
    <r>
      <t xml:space="preserve">Kierunek:  </t>
    </r>
    <r>
      <rPr>
        <b/>
        <i/>
        <sz val="10"/>
        <rFont val="Arial CE"/>
        <charset val="238"/>
      </rPr>
      <t xml:space="preserve"> Ekonomia</t>
    </r>
  </si>
  <si>
    <t>AKADEMIA NAUK STOSOWANYCH</t>
  </si>
  <si>
    <t xml:space="preserve">Studia STACJONARNE  LICENCJACKIE </t>
  </si>
  <si>
    <t>Cultural determinants of international business</t>
  </si>
  <si>
    <t>Controlling finansowy</t>
  </si>
  <si>
    <t>System ubezpieczeń społecznych i gospodarczych</t>
  </si>
  <si>
    <t>Współczesne systemy polityczne</t>
  </si>
  <si>
    <t>Public relations w biznesie</t>
  </si>
  <si>
    <t>Ochrona własności intelektualnej</t>
  </si>
  <si>
    <t>Finanse publiczne i prawo finansowe</t>
  </si>
  <si>
    <t>Handel zagraniczny</t>
  </si>
  <si>
    <t>Human resource management</t>
  </si>
  <si>
    <t>Polityka gospodarcza</t>
  </si>
  <si>
    <t>Integracja gospodarcza w Europie</t>
  </si>
  <si>
    <t>Ochrona danych osobowych</t>
  </si>
  <si>
    <t>Podstawy filozofii</t>
  </si>
  <si>
    <t>Projekt dyplomowy</t>
  </si>
  <si>
    <t>35.1</t>
  </si>
  <si>
    <t>35.2</t>
  </si>
  <si>
    <t>35.3</t>
  </si>
  <si>
    <t>35.4</t>
  </si>
  <si>
    <t>36.1</t>
  </si>
  <si>
    <t>36.2</t>
  </si>
  <si>
    <t>36.3</t>
  </si>
  <si>
    <t>36.4</t>
  </si>
  <si>
    <t>37.1</t>
  </si>
  <si>
    <t>37.2</t>
  </si>
  <si>
    <t>37.3</t>
  </si>
  <si>
    <t>37.4</t>
  </si>
  <si>
    <t>38.1</t>
  </si>
  <si>
    <t>38.2</t>
  </si>
  <si>
    <t>38.3</t>
  </si>
  <si>
    <t>38.4</t>
  </si>
  <si>
    <t>38.5</t>
  </si>
  <si>
    <t>38.6</t>
  </si>
  <si>
    <t>38.7</t>
  </si>
  <si>
    <t>Przedmioty do wyboru sem. 4 (2 pol. + 1 ang)</t>
  </si>
  <si>
    <t>PRZYGOTOWANIE PROJEKTU DYPLOMOWEGO</t>
  </si>
  <si>
    <t>* PRZEDMIOTY DO WYBORU - student w sem. I - IV dokonuje wyboru 3 przedmiotów, tak aby łączna liczba pkt ECTS równa była 6 a w sem IV dokonuje wyboru 2 przedmiotów w języku polskim i 1 przedmiotu w języku angielskim</t>
  </si>
  <si>
    <t>V-VI</t>
  </si>
  <si>
    <t>Ekonometria</t>
  </si>
  <si>
    <t>G</t>
  </si>
  <si>
    <t xml:space="preserve">Praktyka zawodowa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</si>
</sst>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7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/>
    <xf numFmtId="0" fontId="8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/>
    <xf numFmtId="0" fontId="7" fillId="2" borderId="3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0" xfId="0" applyFont="1"/>
    <xf numFmtId="0" fontId="5" fillId="0" borderId="40" xfId="0" applyFont="1" applyBorder="1"/>
    <xf numFmtId="0" fontId="5" fillId="0" borderId="41" xfId="0" applyFont="1" applyBorder="1"/>
    <xf numFmtId="0" fontId="5" fillId="0" borderId="28" xfId="0" applyFont="1" applyBorder="1"/>
    <xf numFmtId="0" fontId="3" fillId="0" borderId="28" xfId="0" applyFont="1" applyBorder="1"/>
    <xf numFmtId="0" fontId="5" fillId="0" borderId="42" xfId="0" applyFont="1" applyBorder="1"/>
    <xf numFmtId="0" fontId="10" fillId="0" borderId="0" xfId="0" applyFont="1"/>
    <xf numFmtId="0" fontId="10" fillId="0" borderId="43" xfId="0" applyFont="1" applyBorder="1"/>
    <xf numFmtId="0" fontId="10" fillId="0" borderId="44" xfId="0" applyFont="1" applyBorder="1"/>
    <xf numFmtId="0" fontId="7" fillId="0" borderId="46" xfId="0" applyFont="1" applyBorder="1"/>
    <xf numFmtId="0" fontId="7" fillId="0" borderId="44" xfId="0" applyFont="1" applyBorder="1"/>
    <xf numFmtId="0" fontId="10" fillId="0" borderId="46" xfId="0" applyFont="1" applyBorder="1" applyAlignment="1">
      <alignment horizontal="centerContinuous"/>
    </xf>
    <xf numFmtId="0" fontId="4" fillId="0" borderId="44" xfId="0" applyFont="1" applyBorder="1" applyAlignment="1">
      <alignment horizontal="centerContinuous"/>
    </xf>
    <xf numFmtId="0" fontId="10" fillId="0" borderId="44" xfId="0" applyFont="1" applyBorder="1" applyAlignment="1">
      <alignment horizontal="centerContinuous"/>
    </xf>
    <xf numFmtId="0" fontId="5" fillId="0" borderId="47" xfId="0" applyFont="1" applyBorder="1" applyAlignment="1">
      <alignment horizontal="centerContinuous"/>
    </xf>
    <xf numFmtId="0" fontId="10" fillId="0" borderId="19" xfId="0" applyFont="1" applyBorder="1"/>
    <xf numFmtId="0" fontId="5" fillId="0" borderId="19" xfId="0" applyFont="1" applyBorder="1"/>
    <xf numFmtId="0" fontId="5" fillId="0" borderId="48" xfId="0" applyFont="1" applyBorder="1"/>
    <xf numFmtId="0" fontId="10" fillId="0" borderId="6" xfId="0" applyFont="1" applyBorder="1"/>
    <xf numFmtId="0" fontId="10" fillId="0" borderId="7" xfId="0" applyFont="1" applyBorder="1"/>
    <xf numFmtId="0" fontId="7" fillId="0" borderId="49" xfId="0" applyFont="1" applyBorder="1"/>
    <xf numFmtId="0" fontId="7" fillId="0" borderId="7" xfId="0" applyFont="1" applyBorder="1"/>
    <xf numFmtId="0" fontId="5" fillId="0" borderId="5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30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5" fillId="3" borderId="5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5" fillId="3" borderId="62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 vertical="center"/>
    </xf>
    <xf numFmtId="0" fontId="5" fillId="0" borderId="2" xfId="0" applyFont="1" applyBorder="1"/>
    <xf numFmtId="0" fontId="5" fillId="4" borderId="10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6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/>
    </xf>
    <xf numFmtId="0" fontId="8" fillId="4" borderId="6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wrapText="1"/>
    </xf>
    <xf numFmtId="0" fontId="10" fillId="4" borderId="14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10" fillId="4" borderId="26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59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3" borderId="66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7" fillId="3" borderId="67" xfId="0" applyFont="1" applyFill="1" applyBorder="1" applyAlignment="1">
      <alignment horizontal="left"/>
    </xf>
    <xf numFmtId="0" fontId="10" fillId="3" borderId="68" xfId="0" applyFont="1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8" fillId="0" borderId="26" xfId="0" applyFont="1" applyBorder="1" applyAlignment="1">
      <alignment horizontal="left"/>
    </xf>
    <xf numFmtId="164" fontId="7" fillId="3" borderId="13" xfId="0" applyNumberFormat="1" applyFont="1" applyFill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5" borderId="74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0" fillId="0" borderId="2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0" fontId="5" fillId="3" borderId="12" xfId="0" applyFont="1" applyFill="1" applyBorder="1"/>
    <xf numFmtId="0" fontId="5" fillId="0" borderId="11" xfId="0" applyFont="1" applyBorder="1" applyAlignment="1">
      <alignment horizontal="left" wrapText="1"/>
    </xf>
    <xf numFmtId="0" fontId="5" fillId="0" borderId="56" xfId="0" applyFont="1" applyBorder="1" applyAlignment="1">
      <alignment horizontal="left" wrapText="1"/>
    </xf>
    <xf numFmtId="0" fontId="5" fillId="0" borderId="73" xfId="0" applyFont="1" applyBorder="1" applyAlignment="1">
      <alignment horizontal="left"/>
    </xf>
    <xf numFmtId="0" fontId="14" fillId="0" borderId="0" xfId="0" applyFont="1"/>
    <xf numFmtId="0" fontId="14" fillId="0" borderId="10" xfId="0" applyFont="1" applyBorder="1" applyAlignment="1">
      <alignment horizontal="center"/>
    </xf>
    <xf numFmtId="0" fontId="14" fillId="0" borderId="74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8" xfId="0" applyFont="1" applyBorder="1"/>
    <xf numFmtId="0" fontId="14" fillId="4" borderId="17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4" fillId="4" borderId="63" xfId="0" applyFon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65" xfId="0" applyFont="1" applyBorder="1" applyAlignment="1">
      <alignment horizontal="left"/>
    </xf>
    <xf numFmtId="0" fontId="8" fillId="4" borderId="27" xfId="0" applyFont="1" applyFill="1" applyBorder="1" applyAlignment="1">
      <alignment horizontal="center"/>
    </xf>
    <xf numFmtId="164" fontId="5" fillId="0" borderId="60" xfId="0" applyNumberFormat="1" applyFont="1" applyBorder="1" applyAlignment="1">
      <alignment horizontal="center"/>
    </xf>
    <xf numFmtId="164" fontId="5" fillId="0" borderId="73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5" fillId="6" borderId="77" xfId="0" applyFont="1" applyFill="1" applyBorder="1" applyAlignment="1">
      <alignment horizontal="center"/>
    </xf>
    <xf numFmtId="0" fontId="5" fillId="6" borderId="78" xfId="0" applyFont="1" applyFill="1" applyBorder="1" applyAlignment="1">
      <alignment horizontal="center"/>
    </xf>
    <xf numFmtId="0" fontId="5" fillId="6" borderId="79" xfId="0" applyFont="1" applyFill="1" applyBorder="1" applyAlignment="1">
      <alignment horizontal="center"/>
    </xf>
    <xf numFmtId="0" fontId="5" fillId="6" borderId="80" xfId="0" applyFont="1" applyFill="1" applyBorder="1" applyAlignment="1">
      <alignment horizontal="center"/>
    </xf>
    <xf numFmtId="0" fontId="5" fillId="6" borderId="81" xfId="0" applyFont="1" applyFill="1" applyBorder="1" applyAlignment="1">
      <alignment horizontal="center"/>
    </xf>
    <xf numFmtId="0" fontId="5" fillId="6" borderId="82" xfId="0" applyFont="1" applyFill="1" applyBorder="1" applyAlignment="1">
      <alignment horizontal="center"/>
    </xf>
    <xf numFmtId="0" fontId="5" fillId="6" borderId="83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14" fillId="6" borderId="64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0" fontId="14" fillId="6" borderId="84" xfId="0" applyFont="1" applyFill="1" applyBorder="1" applyAlignment="1">
      <alignment horizontal="center"/>
    </xf>
    <xf numFmtId="0" fontId="14" fillId="0" borderId="8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14" fillId="0" borderId="87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88" xfId="0" applyFont="1" applyBorder="1" applyAlignment="1">
      <alignment horizontal="center"/>
    </xf>
    <xf numFmtId="0" fontId="14" fillId="0" borderId="89" xfId="0" applyFont="1" applyBorder="1" applyAlignment="1">
      <alignment horizontal="center"/>
    </xf>
    <xf numFmtId="0" fontId="14" fillId="4" borderId="90" xfId="0" applyFont="1" applyFill="1" applyBorder="1" applyAlignment="1">
      <alignment horizontal="center"/>
    </xf>
    <xf numFmtId="0" fontId="14" fillId="4" borderId="54" xfId="0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0" fontId="14" fillId="0" borderId="88" xfId="0" applyFont="1" applyBorder="1" applyAlignment="1">
      <alignment horizontal="center" vertical="center"/>
    </xf>
    <xf numFmtId="0" fontId="8" fillId="0" borderId="11" xfId="0" applyFont="1" applyBorder="1"/>
    <xf numFmtId="0" fontId="5" fillId="5" borderId="14" xfId="0" applyFont="1" applyFill="1" applyBorder="1" applyAlignment="1">
      <alignment horizontal="left" wrapText="1"/>
    </xf>
    <xf numFmtId="0" fontId="5" fillId="5" borderId="14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 wrapText="1"/>
    </xf>
    <xf numFmtId="0" fontId="5" fillId="5" borderId="65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5" fillId="5" borderId="65" xfId="0" applyFont="1" applyFill="1" applyBorder="1" applyAlignment="1">
      <alignment wrapText="1"/>
    </xf>
    <xf numFmtId="0" fontId="5" fillId="5" borderId="91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1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8" fillId="5" borderId="6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0" fontId="8" fillId="0" borderId="65" xfId="0" applyFont="1" applyBorder="1"/>
    <xf numFmtId="164" fontId="5" fillId="4" borderId="35" xfId="0" applyNumberFormat="1" applyFont="1" applyFill="1" applyBorder="1" applyAlignment="1">
      <alignment horizontal="center"/>
    </xf>
    <xf numFmtId="164" fontId="5" fillId="4" borderId="7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7" fillId="3" borderId="43" xfId="0" applyFont="1" applyFill="1" applyBorder="1"/>
    <xf numFmtId="0" fontId="7" fillId="3" borderId="44" xfId="0" applyFont="1" applyFill="1" applyBorder="1"/>
    <xf numFmtId="0" fontId="5" fillId="3" borderId="66" xfId="0" applyFont="1" applyFill="1" applyBorder="1"/>
    <xf numFmtId="0" fontId="5" fillId="3" borderId="75" xfId="0" applyFont="1" applyFill="1" applyBorder="1"/>
    <xf numFmtId="164" fontId="5" fillId="0" borderId="74" xfId="0" applyNumberFormat="1" applyFont="1" applyBorder="1" applyAlignment="1">
      <alignment horizontal="center"/>
    </xf>
    <xf numFmtId="0" fontId="11" fillId="0" borderId="28" xfId="0" applyFont="1" applyBorder="1"/>
    <xf numFmtId="0" fontId="11" fillId="0" borderId="45" xfId="0" applyFont="1" applyBorder="1"/>
    <xf numFmtId="0" fontId="11" fillId="0" borderId="44" xfId="0" applyFont="1" applyBorder="1"/>
    <xf numFmtId="0" fontId="11" fillId="0" borderId="7" xfId="0" applyFont="1" applyBorder="1"/>
    <xf numFmtId="0" fontId="11" fillId="0" borderId="51" xfId="0" applyFont="1" applyBorder="1"/>
    <xf numFmtId="164" fontId="5" fillId="5" borderId="74" xfId="0" applyNumberFormat="1" applyFont="1" applyFill="1" applyBorder="1" applyAlignment="1">
      <alignment horizontal="center"/>
    </xf>
    <xf numFmtId="0" fontId="5" fillId="0" borderId="65" xfId="0" applyFont="1" applyBorder="1" applyAlignment="1">
      <alignment horizontal="left" wrapText="1"/>
    </xf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9" fillId="7" borderId="0" xfId="0" applyFont="1" applyFill="1"/>
    <xf numFmtId="164" fontId="5" fillId="0" borderId="26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7" fillId="6" borderId="1" xfId="0" applyFont="1" applyFill="1" applyBorder="1" applyAlignment="1">
      <alignment horizontal="centerContinuous"/>
    </xf>
    <xf numFmtId="0" fontId="17" fillId="6" borderId="2" xfId="0" applyFont="1" applyFill="1" applyBorder="1" applyAlignment="1">
      <alignment horizontal="centerContinuous"/>
    </xf>
    <xf numFmtId="0" fontId="17" fillId="6" borderId="3" xfId="0" applyFont="1" applyFill="1" applyBorder="1" applyAlignment="1">
      <alignment horizontal="centerContinuous"/>
    </xf>
    <xf numFmtId="0" fontId="17" fillId="6" borderId="4" xfId="0" applyFont="1" applyFill="1" applyBorder="1"/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Continuous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58" xfId="0" applyFont="1" applyFill="1" applyBorder="1" applyAlignment="1">
      <alignment horizontal="center"/>
    </xf>
    <xf numFmtId="0" fontId="17" fillId="6" borderId="69" xfId="0" applyFont="1" applyFill="1" applyBorder="1" applyAlignment="1">
      <alignment horizontal="center"/>
    </xf>
    <xf numFmtId="0" fontId="17" fillId="6" borderId="70" xfId="0" applyFont="1" applyFill="1" applyBorder="1" applyAlignment="1">
      <alignment horizontal="center"/>
    </xf>
    <xf numFmtId="0" fontId="17" fillId="6" borderId="71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7" fillId="6" borderId="109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0" fontId="17" fillId="6" borderId="63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6" borderId="48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18" fillId="3" borderId="66" xfId="0" applyFont="1" applyFill="1" applyBorder="1" applyAlignment="1">
      <alignment horizontal="center"/>
    </xf>
    <xf numFmtId="0" fontId="18" fillId="3" borderId="75" xfId="0" applyFont="1" applyFill="1" applyBorder="1" applyAlignment="1">
      <alignment horizontal="left"/>
    </xf>
    <xf numFmtId="164" fontId="18" fillId="3" borderId="68" xfId="0" applyNumberFormat="1" applyFont="1" applyFill="1" applyBorder="1" applyAlignment="1">
      <alignment horizontal="center"/>
    </xf>
    <xf numFmtId="164" fontId="18" fillId="3" borderId="76" xfId="0" applyNumberFormat="1" applyFont="1" applyFill="1" applyBorder="1" applyAlignment="1">
      <alignment horizontal="center"/>
    </xf>
    <xf numFmtId="0" fontId="18" fillId="3" borderId="61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66" xfId="0" applyFont="1" applyFill="1" applyBorder="1"/>
    <xf numFmtId="0" fontId="18" fillId="3" borderId="75" xfId="0" applyFont="1" applyFill="1" applyBorder="1"/>
    <xf numFmtId="0" fontId="17" fillId="6" borderId="32" xfId="0" applyFont="1" applyFill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25" xfId="0" applyFont="1" applyBorder="1" applyAlignment="1">
      <alignment horizontal="center"/>
    </xf>
    <xf numFmtId="164" fontId="19" fillId="0" borderId="59" xfId="0" applyNumberFormat="1" applyFont="1" applyBorder="1" applyAlignment="1">
      <alignment horizontal="center"/>
    </xf>
    <xf numFmtId="164" fontId="20" fillId="0" borderId="27" xfId="0" applyNumberFormat="1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19" fillId="4" borderId="26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7" fillId="3" borderId="59" xfId="0" applyFont="1" applyFill="1" applyBorder="1" applyAlignment="1">
      <alignment horizontal="center"/>
    </xf>
    <xf numFmtId="0" fontId="19" fillId="3" borderId="34" xfId="0" applyFont="1" applyFill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9" fillId="4" borderId="14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0" fontId="18" fillId="3" borderId="76" xfId="0" applyFont="1" applyFill="1" applyBorder="1" applyAlignment="1">
      <alignment horizontal="center"/>
    </xf>
    <xf numFmtId="0" fontId="20" fillId="3" borderId="61" xfId="0" applyFont="1" applyFill="1" applyBorder="1" applyAlignment="1">
      <alignment horizontal="center"/>
    </xf>
    <xf numFmtId="0" fontId="20" fillId="6" borderId="32" xfId="0" applyFont="1" applyFill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19" fillId="6" borderId="6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left" wrapText="1"/>
    </xf>
    <xf numFmtId="0" fontId="17" fillId="0" borderId="0" xfId="0" applyFont="1" applyAlignment="1">
      <alignment horizontal="left"/>
    </xf>
    <xf numFmtId="0" fontId="7" fillId="3" borderId="7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left"/>
    </xf>
    <xf numFmtId="164" fontId="10" fillId="3" borderId="68" xfId="0" applyNumberFormat="1" applyFont="1" applyFill="1" applyBorder="1" applyAlignment="1">
      <alignment horizontal="center" vertical="center"/>
    </xf>
    <xf numFmtId="164" fontId="10" fillId="3" borderId="92" xfId="0" applyNumberFormat="1" applyFont="1" applyFill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/>
    </xf>
    <xf numFmtId="0" fontId="7" fillId="3" borderId="103" xfId="0" applyFont="1" applyFill="1" applyBorder="1" applyAlignment="1">
      <alignment horizontal="center" vertical="center"/>
    </xf>
    <xf numFmtId="1" fontId="10" fillId="3" borderId="110" xfId="0" applyNumberFormat="1" applyFont="1" applyFill="1" applyBorder="1" applyAlignment="1">
      <alignment horizontal="center" vertical="center"/>
    </xf>
    <xf numFmtId="164" fontId="10" fillId="3" borderId="110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5" borderId="0" xfId="0" applyFont="1" applyFill="1"/>
    <xf numFmtId="0" fontId="5" fillId="5" borderId="111" xfId="0" applyFont="1" applyFill="1" applyBorder="1" applyAlignment="1">
      <alignment horizontal="left"/>
    </xf>
    <xf numFmtId="1" fontId="5" fillId="0" borderId="23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12" xfId="0" applyFont="1" applyBorder="1" applyAlignment="1">
      <alignment horizontal="center"/>
    </xf>
    <xf numFmtId="0" fontId="5" fillId="0" borderId="113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8" fillId="0" borderId="112" xfId="0" applyFont="1" applyBorder="1" applyAlignment="1">
      <alignment horizontal="center"/>
    </xf>
    <xf numFmtId="0" fontId="8" fillId="0" borderId="113" xfId="0" applyFont="1" applyBorder="1" applyAlignment="1">
      <alignment horizontal="center"/>
    </xf>
    <xf numFmtId="0" fontId="8" fillId="3" borderId="113" xfId="0" applyFont="1" applyFill="1" applyBorder="1" applyAlignment="1">
      <alignment horizontal="center"/>
    </xf>
    <xf numFmtId="0" fontId="8" fillId="3" borderId="115" xfId="0" applyFont="1" applyFill="1" applyBorder="1" applyAlignment="1">
      <alignment horizontal="center"/>
    </xf>
    <xf numFmtId="0" fontId="8" fillId="3" borderId="114" xfId="0" applyFont="1" applyFill="1" applyBorder="1" applyAlignment="1">
      <alignment horizontal="center"/>
    </xf>
    <xf numFmtId="0" fontId="8" fillId="3" borderId="116" xfId="0" applyFont="1" applyFill="1" applyBorder="1" applyAlignment="1">
      <alignment horizontal="center"/>
    </xf>
    <xf numFmtId="0" fontId="8" fillId="3" borderId="117" xfId="0" applyFont="1" applyFill="1" applyBorder="1" applyAlignment="1">
      <alignment horizontal="center"/>
    </xf>
    <xf numFmtId="0" fontId="2" fillId="5" borderId="0" xfId="0" applyFont="1" applyFill="1"/>
    <xf numFmtId="164" fontId="10" fillId="3" borderId="26" xfId="0" applyNumberFormat="1" applyFont="1" applyFill="1" applyBorder="1" applyAlignment="1">
      <alignment horizontal="center"/>
    </xf>
    <xf numFmtId="0" fontId="17" fillId="5" borderId="14" xfId="0" applyFont="1" applyFill="1" applyBorder="1" applyAlignment="1">
      <alignment horizontal="left"/>
    </xf>
    <xf numFmtId="0" fontId="5" fillId="6" borderId="95" xfId="0" applyFont="1" applyFill="1" applyBorder="1" applyAlignment="1">
      <alignment horizontal="center" vertical="center"/>
    </xf>
    <xf numFmtId="0" fontId="5" fillId="6" borderId="96" xfId="0" applyFont="1" applyFill="1" applyBorder="1" applyAlignment="1">
      <alignment horizontal="center" vertical="center"/>
    </xf>
    <xf numFmtId="0" fontId="5" fillId="6" borderId="84" xfId="0" applyFont="1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/>
    </xf>
    <xf numFmtId="0" fontId="5" fillId="6" borderId="98" xfId="0" applyFont="1" applyFill="1" applyBorder="1" applyAlignment="1">
      <alignment horizontal="center" vertical="center"/>
    </xf>
    <xf numFmtId="0" fontId="5" fillId="6" borderId="9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00" xfId="0" applyFont="1" applyFill="1" applyBorder="1" applyAlignment="1">
      <alignment horizontal="center" textRotation="90"/>
    </xf>
    <xf numFmtId="0" fontId="5" fillId="6" borderId="85" xfId="0" applyFont="1" applyFill="1" applyBorder="1" applyAlignment="1">
      <alignment horizontal="center" textRotation="90"/>
    </xf>
    <xf numFmtId="0" fontId="5" fillId="6" borderId="100" xfId="0" applyFont="1" applyFill="1" applyBorder="1" applyAlignment="1">
      <alignment horizontal="center" vertical="center"/>
    </xf>
    <xf numFmtId="0" fontId="5" fillId="6" borderId="85" xfId="0" applyFont="1" applyFill="1" applyBorder="1" applyAlignment="1">
      <alignment horizontal="center" vertical="center"/>
    </xf>
    <xf numFmtId="0" fontId="5" fillId="6" borderId="100" xfId="0" applyFont="1" applyFill="1" applyBorder="1" applyAlignment="1">
      <alignment horizontal="center" vertical="center" textRotation="90"/>
    </xf>
    <xf numFmtId="0" fontId="5" fillId="6" borderId="85" xfId="0" applyFont="1" applyFill="1" applyBorder="1" applyAlignment="1">
      <alignment horizontal="center" vertical="center" textRotation="90"/>
    </xf>
    <xf numFmtId="0" fontId="5" fillId="6" borderId="93" xfId="0" applyFont="1" applyFill="1" applyBorder="1" applyAlignment="1">
      <alignment horizontal="center" vertical="center"/>
    </xf>
    <xf numFmtId="0" fontId="5" fillId="6" borderId="75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/>
    </xf>
    <xf numFmtId="0" fontId="5" fillId="6" borderId="66" xfId="0" applyFont="1" applyFill="1" applyBorder="1" applyAlignment="1">
      <alignment horizontal="center" vertical="center"/>
    </xf>
    <xf numFmtId="0" fontId="5" fillId="6" borderId="94" xfId="0" applyFont="1" applyFill="1" applyBorder="1" applyAlignment="1">
      <alignment horizontal="center" vertical="center"/>
    </xf>
    <xf numFmtId="0" fontId="5" fillId="6" borderId="96" xfId="0" applyFont="1" applyFill="1" applyBorder="1" applyAlignment="1">
      <alignment horizontal="center"/>
    </xf>
    <xf numFmtId="0" fontId="5" fillId="6" borderId="84" xfId="0" applyFont="1" applyFill="1" applyBorder="1" applyAlignment="1">
      <alignment horizontal="center"/>
    </xf>
    <xf numFmtId="0" fontId="5" fillId="6" borderId="10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0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4" fontId="7" fillId="2" borderId="104" xfId="0" applyNumberFormat="1" applyFont="1" applyFill="1" applyBorder="1" applyAlignment="1">
      <alignment horizontal="center"/>
    </xf>
    <xf numFmtId="164" fontId="7" fillId="2" borderId="105" xfId="0" applyNumberFormat="1" applyFont="1" applyFill="1" applyBorder="1" applyAlignment="1">
      <alignment horizontal="center"/>
    </xf>
    <xf numFmtId="164" fontId="7" fillId="2" borderId="10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11" fillId="0" borderId="51" xfId="0" applyFont="1" applyBorder="1" applyAlignment="1">
      <alignment wrapText="1"/>
    </xf>
    <xf numFmtId="0" fontId="11" fillId="0" borderId="8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11" fillId="0" borderId="53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7" fillId="6" borderId="95" xfId="0" applyFont="1" applyFill="1" applyBorder="1" applyAlignment="1">
      <alignment horizontal="center" vertical="center"/>
    </xf>
    <xf numFmtId="0" fontId="17" fillId="6" borderId="96" xfId="0" applyFont="1" applyFill="1" applyBorder="1" applyAlignment="1">
      <alignment horizontal="center" vertical="center"/>
    </xf>
    <xf numFmtId="0" fontId="17" fillId="6" borderId="100" xfId="0" applyFont="1" applyFill="1" applyBorder="1" applyAlignment="1">
      <alignment horizontal="center" vertical="center" textRotation="90"/>
    </xf>
    <xf numFmtId="0" fontId="17" fillId="6" borderId="107" xfId="0" applyFont="1" applyFill="1" applyBorder="1" applyAlignment="1">
      <alignment horizontal="center" vertical="center" textRotation="90"/>
    </xf>
    <xf numFmtId="0" fontId="17" fillId="6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100" xfId="0" applyFont="1" applyFill="1" applyBorder="1" applyAlignment="1">
      <alignment horizontal="center" vertical="center"/>
    </xf>
    <xf numFmtId="0" fontId="17" fillId="6" borderId="108" xfId="0" applyFont="1" applyFill="1" applyBorder="1" applyAlignment="1">
      <alignment horizontal="center" vertical="center"/>
    </xf>
    <xf numFmtId="0" fontId="17" fillId="6" borderId="97" xfId="0" applyFont="1" applyFill="1" applyBorder="1" applyAlignment="1">
      <alignment horizontal="center" vertical="center"/>
    </xf>
    <xf numFmtId="0" fontId="17" fillId="6" borderId="9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B0C9-713B-4E4A-8971-6788594ED6F1}">
  <sheetPr>
    <pageSetUpPr fitToPage="1"/>
  </sheetPr>
  <dimension ref="A1:EI108"/>
  <sheetViews>
    <sheetView tabSelected="1" zoomScale="120" zoomScaleNormal="120" zoomScaleSheetLayoutView="110" workbookViewId="0">
      <pane xSplit="11" ySplit="9" topLeftCell="L72" activePane="bottomRight" state="frozen"/>
      <selection pane="topRight" activeCell="L1" sqref="L1"/>
      <selection pane="bottomLeft" activeCell="A9" sqref="A9"/>
      <selection pane="bottomRight" activeCell="S87" sqref="S87"/>
    </sheetView>
  </sheetViews>
  <sheetFormatPr defaultColWidth="9.140625" defaultRowHeight="12.75" x14ac:dyDescent="0.2"/>
  <cols>
    <col min="1" max="1" width="5.28515625" style="55" customWidth="1"/>
    <col min="2" max="2" width="36.7109375" style="92" customWidth="1"/>
    <col min="3" max="3" width="3.28515625" style="4" customWidth="1"/>
    <col min="4" max="4" width="5.7109375" style="4" customWidth="1"/>
    <col min="5" max="5" width="6.85546875" style="4" customWidth="1"/>
    <col min="6" max="6" width="5" style="4" customWidth="1"/>
    <col min="7" max="7" width="4.5703125" style="4" customWidth="1"/>
    <col min="8" max="8" width="3.85546875" style="4" customWidth="1"/>
    <col min="9" max="9" width="5.140625" style="4" customWidth="1"/>
    <col min="10" max="10" width="3.5703125" style="4" customWidth="1"/>
    <col min="11" max="11" width="3.85546875" style="4" customWidth="1"/>
    <col min="12" max="13" width="2.7109375" style="2" customWidth="1"/>
    <col min="14" max="14" width="2.5703125" style="2" customWidth="1"/>
    <col min="15" max="15" width="2.85546875" style="2" customWidth="1"/>
    <col min="16" max="16" width="2.5703125" style="2" customWidth="1"/>
    <col min="17" max="18" width="4.140625" style="2" customWidth="1"/>
    <col min="19" max="19" width="3.28515625" style="2" customWidth="1"/>
    <col min="20" max="20" width="3.140625" style="2" customWidth="1"/>
    <col min="21" max="21" width="4.28515625" style="2" customWidth="1"/>
    <col min="22" max="22" width="2.5703125" style="2" customWidth="1"/>
    <col min="23" max="23" width="4.140625" style="2" customWidth="1"/>
    <col min="24" max="24" width="3.42578125" style="2" customWidth="1"/>
    <col min="25" max="25" width="2.85546875" style="2" customWidth="1"/>
    <col min="26" max="26" width="2.7109375" style="2" customWidth="1"/>
    <col min="27" max="27" width="4" style="2" customWidth="1"/>
    <col min="28" max="28" width="2.140625" style="2" customWidth="1"/>
    <col min="29" max="29" width="4.42578125" style="2" customWidth="1"/>
    <col min="30" max="30" width="3.85546875" style="2" customWidth="1"/>
    <col min="31" max="31" width="3.7109375" style="2" customWidth="1"/>
    <col min="32" max="32" width="2.85546875" style="2" customWidth="1"/>
    <col min="33" max="33" width="3.42578125" style="2" customWidth="1"/>
    <col min="34" max="34" width="1.85546875" style="2" customWidth="1"/>
    <col min="35" max="35" width="4.42578125" style="2" customWidth="1"/>
    <col min="36" max="36" width="4.28515625" style="2" customWidth="1"/>
    <col min="37" max="37" width="3.85546875" style="2" customWidth="1"/>
    <col min="38" max="38" width="2.85546875" style="2" customWidth="1"/>
    <col min="39" max="39" width="3.140625" style="2" customWidth="1"/>
    <col min="40" max="40" width="1.85546875" style="2" customWidth="1"/>
    <col min="41" max="41" width="5.85546875" style="2" customWidth="1"/>
    <col min="42" max="42" width="2.85546875" style="2" customWidth="1"/>
    <col min="43" max="43" width="2.42578125" style="2" customWidth="1"/>
    <col min="44" max="44" width="2.28515625" style="2" customWidth="1"/>
    <col min="45" max="45" width="3.28515625" style="2" customWidth="1"/>
    <col min="46" max="46" width="1.85546875" style="2" customWidth="1"/>
    <col min="47" max="47" width="4.28515625" style="2" customWidth="1"/>
    <col min="48" max="48" width="3.85546875" style="2" customWidth="1"/>
    <col min="49" max="49" width="9" style="232" customWidth="1"/>
    <col min="50" max="16384" width="9.140625" style="2"/>
  </cols>
  <sheetData>
    <row r="1" spans="1:49" s="231" customFormat="1" ht="15" customHeight="1" x14ac:dyDescent="0.2">
      <c r="A1" s="1" t="s">
        <v>52</v>
      </c>
      <c r="B1" s="229"/>
      <c r="C1" s="230"/>
      <c r="D1" s="230"/>
      <c r="E1" s="230"/>
      <c r="F1" s="230"/>
      <c r="G1" s="230"/>
      <c r="H1" s="230"/>
      <c r="I1" s="230"/>
      <c r="J1" s="230"/>
      <c r="K1" s="230"/>
      <c r="M1" s="151" t="s">
        <v>0</v>
      </c>
      <c r="N1" s="232"/>
      <c r="O1" s="232"/>
      <c r="P1" s="232"/>
      <c r="Q1" s="232"/>
      <c r="AW1" s="232"/>
    </row>
    <row r="2" spans="1:49" s="231" customFormat="1" x14ac:dyDescent="0.2">
      <c r="B2" s="240" t="s">
        <v>100</v>
      </c>
      <c r="C2" s="233"/>
      <c r="D2" s="233"/>
      <c r="E2" s="233"/>
      <c r="F2" s="233"/>
      <c r="G2" s="233"/>
      <c r="H2" s="233"/>
      <c r="I2" s="233"/>
      <c r="J2" s="230"/>
      <c r="K2" s="230"/>
      <c r="N2" s="232"/>
      <c r="T2" s="1"/>
      <c r="AH2" s="1"/>
      <c r="AI2" s="1"/>
      <c r="AJ2" s="1"/>
      <c r="AK2" s="1" t="s">
        <v>98</v>
      </c>
      <c r="AL2" s="1"/>
      <c r="AM2" s="1"/>
      <c r="AP2" s="1"/>
      <c r="AQ2" s="1"/>
      <c r="AR2" s="1"/>
      <c r="AS2" s="1"/>
      <c r="AT2" s="1"/>
      <c r="AU2" s="1"/>
      <c r="AW2" s="232"/>
    </row>
    <row r="3" spans="1:49" s="231" customFormat="1" x14ac:dyDescent="0.2">
      <c r="B3" s="240" t="s">
        <v>64</v>
      </c>
      <c r="F3" s="234"/>
      <c r="H3" s="233"/>
      <c r="I3" s="233"/>
      <c r="J3" s="1" t="s">
        <v>101</v>
      </c>
      <c r="N3" s="232"/>
      <c r="X3" s="232"/>
      <c r="Z3" s="232"/>
      <c r="AA3" s="232"/>
      <c r="AB3" s="232"/>
      <c r="AC3" s="232"/>
      <c r="AD3" s="232"/>
      <c r="AH3" s="1"/>
      <c r="AI3" s="1"/>
      <c r="AJ3" s="1"/>
      <c r="AK3" s="1" t="s">
        <v>83</v>
      </c>
      <c r="AL3" s="1"/>
      <c r="AM3" s="1"/>
      <c r="AP3" s="1"/>
      <c r="AQ3" s="1"/>
      <c r="AR3" s="1"/>
      <c r="AS3" s="1"/>
      <c r="AT3" s="1"/>
      <c r="AU3" s="1"/>
      <c r="AW3" s="232"/>
    </row>
    <row r="4" spans="1:49" s="231" customFormat="1" x14ac:dyDescent="0.2">
      <c r="B4" s="241" t="s">
        <v>66</v>
      </c>
      <c r="F4" s="234"/>
      <c r="H4" s="233"/>
      <c r="I4" s="233"/>
      <c r="J4" s="1"/>
      <c r="N4" s="232"/>
      <c r="X4" s="232"/>
      <c r="Z4" s="232"/>
      <c r="AA4" s="232"/>
      <c r="AB4" s="232"/>
      <c r="AC4" s="232"/>
      <c r="AD4" s="232"/>
      <c r="AH4" s="1"/>
      <c r="AI4" s="1"/>
      <c r="AJ4" s="1"/>
      <c r="AK4" s="1"/>
      <c r="AL4" s="1"/>
      <c r="AM4" s="1"/>
      <c r="AP4" s="1"/>
      <c r="AQ4" s="1"/>
      <c r="AR4" s="1"/>
      <c r="AS4" s="1"/>
      <c r="AT4" s="1"/>
      <c r="AU4" s="1"/>
      <c r="AW4" s="232"/>
    </row>
    <row r="5" spans="1:49" s="231" customFormat="1" ht="12.75" customHeight="1" thickBot="1" x14ac:dyDescent="0.25">
      <c r="H5" s="233"/>
      <c r="I5" s="233"/>
      <c r="K5" s="230"/>
      <c r="P5" s="232"/>
      <c r="Q5" s="232"/>
      <c r="Z5" s="232"/>
      <c r="AA5" s="232"/>
      <c r="AB5" s="232"/>
      <c r="AC5" s="232"/>
      <c r="AD5" s="232"/>
      <c r="AG5" s="1"/>
      <c r="AH5" s="1"/>
      <c r="AI5" s="1"/>
      <c r="AJ5" s="1"/>
      <c r="AK5" s="1"/>
      <c r="AL5" s="1"/>
      <c r="AN5" s="1"/>
      <c r="AO5" s="1"/>
      <c r="AP5" s="1"/>
      <c r="AQ5" s="1"/>
      <c r="AR5" s="1"/>
      <c r="AS5" s="1"/>
      <c r="AT5" s="1"/>
      <c r="AU5" s="1"/>
      <c r="AW5" s="232"/>
    </row>
    <row r="6" spans="1:49" ht="12" customHeight="1" thickTop="1" thickBot="1" x14ac:dyDescent="0.25">
      <c r="A6" s="429" t="s">
        <v>4</v>
      </c>
      <c r="B6" s="438" t="s">
        <v>5</v>
      </c>
      <c r="C6" s="431" t="s">
        <v>6</v>
      </c>
      <c r="D6" s="433" t="s">
        <v>1</v>
      </c>
      <c r="E6" s="434"/>
      <c r="F6" s="435"/>
      <c r="G6" s="263" t="s">
        <v>2</v>
      </c>
      <c r="H6" s="264"/>
      <c r="I6" s="264"/>
      <c r="J6" s="264"/>
      <c r="K6" s="265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 t="s">
        <v>3</v>
      </c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</row>
    <row r="7" spans="1:49" s="5" customFormat="1" ht="13.5" customHeight="1" thickTop="1" x14ac:dyDescent="0.2">
      <c r="A7" s="430"/>
      <c r="B7" s="439"/>
      <c r="C7" s="432"/>
      <c r="D7" s="431" t="s">
        <v>70</v>
      </c>
      <c r="E7" s="431" t="s">
        <v>71</v>
      </c>
      <c r="F7" s="436" t="s">
        <v>14</v>
      </c>
      <c r="G7" s="267"/>
      <c r="H7" s="268"/>
      <c r="I7" s="269" t="s">
        <v>7</v>
      </c>
      <c r="J7" s="269"/>
      <c r="K7" s="270"/>
      <c r="L7" s="269"/>
      <c r="M7" s="269"/>
      <c r="N7" s="269" t="s">
        <v>8</v>
      </c>
      <c r="O7" s="269"/>
      <c r="P7" s="271"/>
      <c r="Q7" s="272"/>
      <c r="R7" s="269"/>
      <c r="S7" s="269"/>
      <c r="T7" s="269" t="s">
        <v>9</v>
      </c>
      <c r="U7" s="269"/>
      <c r="V7" s="271"/>
      <c r="W7" s="270"/>
      <c r="X7" s="269"/>
      <c r="Y7" s="269"/>
      <c r="Z7" s="269" t="s">
        <v>10</v>
      </c>
      <c r="AA7" s="269"/>
      <c r="AB7" s="271"/>
      <c r="AC7" s="272"/>
      <c r="AD7" s="269"/>
      <c r="AE7" s="269"/>
      <c r="AF7" s="269" t="s">
        <v>11</v>
      </c>
      <c r="AG7" s="269"/>
      <c r="AH7" s="269"/>
      <c r="AI7" s="273"/>
      <c r="AJ7" s="269"/>
      <c r="AK7" s="269"/>
      <c r="AL7" s="269" t="s">
        <v>12</v>
      </c>
      <c r="AM7" s="269"/>
      <c r="AN7" s="269"/>
      <c r="AO7" s="274"/>
      <c r="AP7" s="269"/>
      <c r="AQ7" s="269"/>
      <c r="AR7" s="269" t="s">
        <v>13</v>
      </c>
      <c r="AS7" s="269"/>
      <c r="AT7" s="275"/>
      <c r="AU7" s="270"/>
    </row>
    <row r="8" spans="1:49" s="5" customFormat="1" ht="26.25" customHeight="1" thickBot="1" x14ac:dyDescent="0.25">
      <c r="A8" s="430"/>
      <c r="B8" s="439"/>
      <c r="C8" s="432"/>
      <c r="D8" s="432"/>
      <c r="E8" s="432"/>
      <c r="F8" s="437"/>
      <c r="G8" s="276"/>
      <c r="H8" s="277" t="s">
        <v>15</v>
      </c>
      <c r="I8" s="278" t="s">
        <v>16</v>
      </c>
      <c r="J8" s="278" t="s">
        <v>17</v>
      </c>
      <c r="K8" s="279" t="s">
        <v>18</v>
      </c>
      <c r="L8" s="280" t="s">
        <v>15</v>
      </c>
      <c r="M8" s="278" t="s">
        <v>16</v>
      </c>
      <c r="N8" s="278" t="s">
        <v>17</v>
      </c>
      <c r="O8" s="278" t="s">
        <v>18</v>
      </c>
      <c r="P8" s="278" t="s">
        <v>19</v>
      </c>
      <c r="Q8" s="281" t="s">
        <v>14</v>
      </c>
      <c r="R8" s="280" t="s">
        <v>15</v>
      </c>
      <c r="S8" s="278" t="s">
        <v>16</v>
      </c>
      <c r="T8" s="278" t="s">
        <v>17</v>
      </c>
      <c r="U8" s="278" t="s">
        <v>18</v>
      </c>
      <c r="V8" s="278" t="s">
        <v>19</v>
      </c>
      <c r="W8" s="279" t="s">
        <v>14</v>
      </c>
      <c r="X8" s="280" t="s">
        <v>15</v>
      </c>
      <c r="Y8" s="278" t="s">
        <v>16</v>
      </c>
      <c r="Z8" s="278" t="s">
        <v>17</v>
      </c>
      <c r="AA8" s="278" t="s">
        <v>18</v>
      </c>
      <c r="AB8" s="278" t="s">
        <v>19</v>
      </c>
      <c r="AC8" s="281" t="s">
        <v>14</v>
      </c>
      <c r="AD8" s="280" t="s">
        <v>15</v>
      </c>
      <c r="AE8" s="278" t="s">
        <v>16</v>
      </c>
      <c r="AF8" s="278" t="s">
        <v>17</v>
      </c>
      <c r="AG8" s="278" t="s">
        <v>18</v>
      </c>
      <c r="AH8" s="280" t="s">
        <v>19</v>
      </c>
      <c r="AI8" s="282" t="s">
        <v>14</v>
      </c>
      <c r="AJ8" s="280" t="s">
        <v>15</v>
      </c>
      <c r="AK8" s="278" t="s">
        <v>16</v>
      </c>
      <c r="AL8" s="278" t="s">
        <v>17</v>
      </c>
      <c r="AM8" s="278" t="s">
        <v>18</v>
      </c>
      <c r="AN8" s="278" t="s">
        <v>19</v>
      </c>
      <c r="AO8" s="281" t="s">
        <v>14</v>
      </c>
      <c r="AP8" s="280" t="s">
        <v>15</v>
      </c>
      <c r="AQ8" s="278" t="s">
        <v>16</v>
      </c>
      <c r="AR8" s="278" t="s">
        <v>17</v>
      </c>
      <c r="AS8" s="278" t="s">
        <v>18</v>
      </c>
      <c r="AT8" s="278" t="s">
        <v>19</v>
      </c>
      <c r="AU8" s="279" t="s">
        <v>14</v>
      </c>
    </row>
    <row r="9" spans="1:49" s="5" customFormat="1" ht="12" thickBot="1" x14ac:dyDescent="0.25">
      <c r="A9" s="283" t="s">
        <v>20</v>
      </c>
      <c r="B9" s="284" t="s">
        <v>21</v>
      </c>
      <c r="C9" s="285">
        <f>SUM(C10:C17)</f>
        <v>1</v>
      </c>
      <c r="D9" s="285">
        <f>SUM(D10:D17)</f>
        <v>4.0999999999999996</v>
      </c>
      <c r="E9" s="286">
        <f>SUM(E10:E17)</f>
        <v>12.919999999999998</v>
      </c>
      <c r="F9" s="287">
        <f>SUM(F10:F17)</f>
        <v>25</v>
      </c>
      <c r="G9" s="288">
        <f>SUM(G10:G17)</f>
        <v>383</v>
      </c>
      <c r="H9" s="289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</row>
    <row r="10" spans="1:49" s="5" customFormat="1" ht="12.75" customHeight="1" x14ac:dyDescent="0.2">
      <c r="A10" s="291">
        <v>1</v>
      </c>
      <c r="B10" s="292" t="s">
        <v>57</v>
      </c>
      <c r="C10" s="293">
        <v>0</v>
      </c>
      <c r="D10" s="294">
        <v>0</v>
      </c>
      <c r="E10" s="295">
        <v>0</v>
      </c>
      <c r="F10" s="296">
        <v>0</v>
      </c>
      <c r="G10" s="297">
        <v>60</v>
      </c>
      <c r="H10" s="298"/>
      <c r="I10" s="297">
        <v>60</v>
      </c>
      <c r="J10" s="297"/>
      <c r="K10" s="299"/>
      <c r="L10" s="300"/>
      <c r="M10" s="301"/>
      <c r="N10" s="302"/>
      <c r="O10" s="302"/>
      <c r="P10" s="303"/>
      <c r="Q10" s="304"/>
      <c r="R10" s="298"/>
      <c r="S10" s="305">
        <v>2</v>
      </c>
      <c r="T10" s="306"/>
      <c r="U10" s="307"/>
      <c r="V10" s="308"/>
      <c r="W10" s="309"/>
      <c r="X10" s="310"/>
      <c r="Y10" s="305">
        <v>2</v>
      </c>
      <c r="Z10" s="306"/>
      <c r="AA10" s="306"/>
      <c r="AB10" s="311"/>
      <c r="AC10" s="312"/>
      <c r="AD10" s="313"/>
      <c r="AE10" s="305"/>
      <c r="AF10" s="306"/>
      <c r="AG10" s="306"/>
      <c r="AH10" s="311"/>
      <c r="AI10" s="309"/>
      <c r="AJ10" s="310"/>
      <c r="AK10" s="305"/>
      <c r="AL10" s="306"/>
      <c r="AM10" s="306"/>
      <c r="AN10" s="308"/>
      <c r="AO10" s="312"/>
      <c r="AP10" s="313"/>
      <c r="AQ10" s="305"/>
      <c r="AR10" s="306"/>
      <c r="AS10" s="306"/>
      <c r="AT10" s="308"/>
      <c r="AU10" s="314"/>
    </row>
    <row r="11" spans="1:49" s="5" customFormat="1" ht="11.25" x14ac:dyDescent="0.2">
      <c r="A11" s="315">
        <v>2</v>
      </c>
      <c r="B11" s="316" t="s">
        <v>22</v>
      </c>
      <c r="C11" s="317">
        <v>1</v>
      </c>
      <c r="D11" s="318">
        <v>0</v>
      </c>
      <c r="E11" s="319">
        <v>6</v>
      </c>
      <c r="F11" s="320">
        <v>12</v>
      </c>
      <c r="G11" s="321">
        <v>150</v>
      </c>
      <c r="H11" s="322"/>
      <c r="I11" s="321">
        <v>150</v>
      </c>
      <c r="J11" s="321"/>
      <c r="K11" s="323"/>
      <c r="L11" s="324"/>
      <c r="M11" s="325">
        <v>2</v>
      </c>
      <c r="N11" s="326"/>
      <c r="O11" s="326"/>
      <c r="P11" s="327"/>
      <c r="Q11" s="328">
        <v>2</v>
      </c>
      <c r="R11" s="322"/>
      <c r="S11" s="329">
        <v>2</v>
      </c>
      <c r="T11" s="330"/>
      <c r="U11" s="331"/>
      <c r="V11" s="332"/>
      <c r="W11" s="333">
        <v>2</v>
      </c>
      <c r="X11" s="334"/>
      <c r="Y11" s="329">
        <v>3</v>
      </c>
      <c r="Z11" s="330"/>
      <c r="AA11" s="330"/>
      <c r="AB11" s="335"/>
      <c r="AC11" s="336">
        <v>3</v>
      </c>
      <c r="AD11" s="337"/>
      <c r="AE11" s="329">
        <v>3</v>
      </c>
      <c r="AF11" s="330"/>
      <c r="AG11" s="330"/>
      <c r="AH11" s="335">
        <v>1</v>
      </c>
      <c r="AI11" s="333">
        <v>5</v>
      </c>
      <c r="AJ11" s="334"/>
      <c r="AK11" s="329"/>
      <c r="AL11" s="330"/>
      <c r="AM11" s="330"/>
      <c r="AN11" s="332"/>
      <c r="AO11" s="336"/>
      <c r="AP11" s="337"/>
      <c r="AQ11" s="329"/>
      <c r="AR11" s="330"/>
      <c r="AS11" s="330"/>
      <c r="AT11" s="332"/>
      <c r="AU11" s="338"/>
      <c r="AV11" s="19"/>
    </row>
    <row r="12" spans="1:49" s="5" customFormat="1" ht="11.25" x14ac:dyDescent="0.2">
      <c r="A12" s="315">
        <v>3</v>
      </c>
      <c r="B12" s="316" t="s">
        <v>23</v>
      </c>
      <c r="C12" s="317">
        <v>0</v>
      </c>
      <c r="D12" s="318">
        <v>0</v>
      </c>
      <c r="E12" s="319">
        <v>1.2</v>
      </c>
      <c r="F12" s="320">
        <v>3</v>
      </c>
      <c r="G12" s="321">
        <v>30</v>
      </c>
      <c r="H12" s="322">
        <v>30</v>
      </c>
      <c r="I12" s="321"/>
      <c r="J12" s="321" t="s">
        <v>47</v>
      </c>
      <c r="K12" s="323"/>
      <c r="L12" s="324">
        <v>2</v>
      </c>
      <c r="M12" s="325"/>
      <c r="N12" s="326"/>
      <c r="O12" s="326"/>
      <c r="P12" s="327"/>
      <c r="Q12" s="328">
        <v>3</v>
      </c>
      <c r="R12" s="322"/>
      <c r="S12" s="329"/>
      <c r="T12" s="330"/>
      <c r="U12" s="331"/>
      <c r="V12" s="332"/>
      <c r="W12" s="333"/>
      <c r="X12" s="334"/>
      <c r="Y12" s="329"/>
      <c r="Z12" s="330"/>
      <c r="AA12" s="330"/>
      <c r="AB12" s="335"/>
      <c r="AC12" s="336"/>
      <c r="AD12" s="337"/>
      <c r="AE12" s="329"/>
      <c r="AF12" s="330"/>
      <c r="AG12" s="330"/>
      <c r="AH12" s="335"/>
      <c r="AI12" s="333"/>
      <c r="AJ12" s="334"/>
      <c r="AK12" s="329"/>
      <c r="AL12" s="330"/>
      <c r="AM12" s="330"/>
      <c r="AN12" s="332"/>
      <c r="AO12" s="336"/>
      <c r="AP12" s="337"/>
      <c r="AQ12" s="329"/>
      <c r="AR12" s="330"/>
      <c r="AS12" s="330"/>
      <c r="AT12" s="332"/>
      <c r="AU12" s="338"/>
      <c r="AV12" s="19"/>
    </row>
    <row r="13" spans="1:49" s="5" customFormat="1" ht="11.25" x14ac:dyDescent="0.2">
      <c r="A13" s="315">
        <v>4</v>
      </c>
      <c r="B13" s="316" t="s">
        <v>79</v>
      </c>
      <c r="C13" s="317">
        <v>0</v>
      </c>
      <c r="D13" s="318">
        <v>2</v>
      </c>
      <c r="E13" s="319">
        <v>1.2</v>
      </c>
      <c r="F13" s="320">
        <v>2</v>
      </c>
      <c r="G13" s="321">
        <v>30</v>
      </c>
      <c r="H13" s="322"/>
      <c r="I13" s="321"/>
      <c r="J13" s="321">
        <v>30</v>
      </c>
      <c r="K13" s="323"/>
      <c r="L13" s="324"/>
      <c r="M13" s="325"/>
      <c r="N13" s="326">
        <v>2</v>
      </c>
      <c r="O13" s="326"/>
      <c r="P13" s="327"/>
      <c r="Q13" s="328">
        <v>2</v>
      </c>
      <c r="R13" s="322"/>
      <c r="S13" s="329"/>
      <c r="T13" s="330"/>
      <c r="U13" s="331"/>
      <c r="V13" s="332"/>
      <c r="W13" s="333"/>
      <c r="X13" s="334"/>
      <c r="Y13" s="329"/>
      <c r="Z13" s="330"/>
      <c r="AA13" s="330"/>
      <c r="AB13" s="335"/>
      <c r="AC13" s="336"/>
      <c r="AD13" s="337"/>
      <c r="AE13" s="329"/>
      <c r="AF13" s="330"/>
      <c r="AG13" s="330"/>
      <c r="AH13" s="335"/>
      <c r="AI13" s="333"/>
      <c r="AJ13" s="334"/>
      <c r="AK13" s="329"/>
      <c r="AL13" s="330"/>
      <c r="AM13" s="330"/>
      <c r="AN13" s="332"/>
      <c r="AO13" s="336"/>
      <c r="AP13" s="337"/>
      <c r="AQ13" s="329"/>
      <c r="AR13" s="330"/>
      <c r="AS13" s="330"/>
      <c r="AT13" s="332"/>
      <c r="AU13" s="338"/>
      <c r="AV13" s="19"/>
    </row>
    <row r="14" spans="1:49" s="5" customFormat="1" ht="12.75" customHeight="1" x14ac:dyDescent="0.2">
      <c r="A14" s="315">
        <v>5</v>
      </c>
      <c r="B14" s="316" t="s">
        <v>107</v>
      </c>
      <c r="C14" s="317">
        <v>0</v>
      </c>
      <c r="D14" s="318">
        <v>0.5</v>
      </c>
      <c r="E14" s="319">
        <v>1.2</v>
      </c>
      <c r="F14" s="320">
        <v>2</v>
      </c>
      <c r="G14" s="321">
        <v>30</v>
      </c>
      <c r="H14" s="322">
        <v>15</v>
      </c>
      <c r="I14" s="321">
        <v>15</v>
      </c>
      <c r="J14" s="321" t="s">
        <v>47</v>
      </c>
      <c r="K14" s="323"/>
      <c r="L14" s="324">
        <v>1</v>
      </c>
      <c r="M14" s="325">
        <v>1</v>
      </c>
      <c r="N14" s="326"/>
      <c r="O14" s="326"/>
      <c r="P14" s="327"/>
      <c r="Q14" s="328">
        <v>2</v>
      </c>
      <c r="R14" s="322"/>
      <c r="S14" s="329"/>
      <c r="T14" s="330"/>
      <c r="U14" s="331"/>
      <c r="V14" s="332"/>
      <c r="W14" s="333"/>
      <c r="X14" s="334"/>
      <c r="Y14" s="329"/>
      <c r="Z14" s="330"/>
      <c r="AA14" s="330"/>
      <c r="AB14" s="335"/>
      <c r="AC14" s="336"/>
      <c r="AD14" s="337"/>
      <c r="AE14" s="329"/>
      <c r="AF14" s="330"/>
      <c r="AG14" s="330"/>
      <c r="AH14" s="335"/>
      <c r="AI14" s="333"/>
      <c r="AJ14" s="334"/>
      <c r="AK14" s="329"/>
      <c r="AL14" s="330"/>
      <c r="AM14" s="330"/>
      <c r="AN14" s="332"/>
      <c r="AO14" s="336"/>
      <c r="AP14" s="337"/>
      <c r="AQ14" s="329"/>
      <c r="AR14" s="330"/>
      <c r="AS14" s="330"/>
      <c r="AT14" s="332"/>
      <c r="AU14" s="338"/>
      <c r="AV14" s="19"/>
    </row>
    <row r="15" spans="1:49" s="5" customFormat="1" ht="11.25" customHeight="1" x14ac:dyDescent="0.2">
      <c r="A15" s="315">
        <v>6</v>
      </c>
      <c r="B15" s="316" t="s">
        <v>114</v>
      </c>
      <c r="C15" s="317">
        <v>0</v>
      </c>
      <c r="D15" s="318">
        <v>0</v>
      </c>
      <c r="E15" s="319">
        <v>1.2</v>
      </c>
      <c r="F15" s="320">
        <v>2</v>
      </c>
      <c r="G15" s="321">
        <v>30</v>
      </c>
      <c r="H15" s="322">
        <v>30</v>
      </c>
      <c r="I15" s="321"/>
      <c r="J15" s="321"/>
      <c r="K15" s="323"/>
      <c r="L15" s="324"/>
      <c r="M15" s="325"/>
      <c r="N15" s="326"/>
      <c r="O15" s="326"/>
      <c r="P15" s="327"/>
      <c r="Q15" s="328"/>
      <c r="R15" s="322">
        <v>2</v>
      </c>
      <c r="S15" s="329"/>
      <c r="T15" s="330"/>
      <c r="U15" s="331"/>
      <c r="V15" s="332"/>
      <c r="W15" s="333">
        <v>2</v>
      </c>
      <c r="X15" s="334"/>
      <c r="Y15" s="329"/>
      <c r="Z15" s="330"/>
      <c r="AA15" s="330"/>
      <c r="AB15" s="335"/>
      <c r="AC15" s="336"/>
      <c r="AD15" s="337"/>
      <c r="AE15" s="329"/>
      <c r="AF15" s="330"/>
      <c r="AG15" s="330"/>
      <c r="AH15" s="335"/>
      <c r="AI15" s="333"/>
      <c r="AJ15" s="334"/>
      <c r="AK15" s="329"/>
      <c r="AL15" s="330"/>
      <c r="AM15" s="330"/>
      <c r="AN15" s="332"/>
      <c r="AO15" s="336"/>
      <c r="AP15" s="337"/>
      <c r="AQ15" s="329"/>
      <c r="AR15" s="330"/>
      <c r="AS15" s="330"/>
      <c r="AT15" s="332"/>
      <c r="AU15" s="338"/>
    </row>
    <row r="16" spans="1:49" s="5" customFormat="1" ht="12.75" customHeight="1" x14ac:dyDescent="0.2">
      <c r="A16" s="315">
        <v>7</v>
      </c>
      <c r="B16" s="316" t="s">
        <v>78</v>
      </c>
      <c r="C16" s="317">
        <v>0</v>
      </c>
      <c r="D16" s="318">
        <v>1.6</v>
      </c>
      <c r="E16" s="319">
        <v>1.2</v>
      </c>
      <c r="F16" s="320">
        <v>2</v>
      </c>
      <c r="G16" s="321">
        <v>30</v>
      </c>
      <c r="H16" s="322"/>
      <c r="I16" s="321">
        <v>30</v>
      </c>
      <c r="J16" s="321"/>
      <c r="K16" s="323"/>
      <c r="L16" s="324"/>
      <c r="M16" s="325"/>
      <c r="N16" s="326"/>
      <c r="O16" s="326"/>
      <c r="P16" s="327"/>
      <c r="Q16" s="328"/>
      <c r="R16" s="322"/>
      <c r="S16" s="329"/>
      <c r="T16" s="330"/>
      <c r="U16" s="331"/>
      <c r="V16" s="332"/>
      <c r="W16" s="333"/>
      <c r="X16" s="334"/>
      <c r="Y16" s="329"/>
      <c r="Z16" s="330"/>
      <c r="AA16" s="330"/>
      <c r="AB16" s="335"/>
      <c r="AC16" s="336"/>
      <c r="AD16" s="337"/>
      <c r="AE16" s="329"/>
      <c r="AF16" s="330"/>
      <c r="AG16" s="330"/>
      <c r="AH16" s="335"/>
      <c r="AI16" s="333"/>
      <c r="AJ16" s="334"/>
      <c r="AK16" s="329">
        <v>2</v>
      </c>
      <c r="AL16" s="330"/>
      <c r="AM16" s="330"/>
      <c r="AN16" s="332"/>
      <c r="AO16" s="336">
        <v>2</v>
      </c>
      <c r="AP16" s="337"/>
      <c r="AQ16" s="329"/>
      <c r="AR16" s="330"/>
      <c r="AS16" s="330"/>
      <c r="AT16" s="332"/>
      <c r="AU16" s="338"/>
      <c r="AV16" s="19"/>
    </row>
    <row r="17" spans="1:116" s="5" customFormat="1" ht="12.75" customHeight="1" thickBot="1" x14ac:dyDescent="0.25">
      <c r="A17" s="315">
        <v>8</v>
      </c>
      <c r="B17" s="316" t="s">
        <v>69</v>
      </c>
      <c r="C17" s="317">
        <v>0</v>
      </c>
      <c r="D17" s="318">
        <v>0</v>
      </c>
      <c r="E17" s="319">
        <v>0.92</v>
      </c>
      <c r="F17" s="320">
        <v>2</v>
      </c>
      <c r="G17" s="321">
        <v>23</v>
      </c>
      <c r="H17" s="322">
        <v>19</v>
      </c>
      <c r="I17" s="321">
        <v>4</v>
      </c>
      <c r="J17" s="321"/>
      <c r="K17" s="323"/>
      <c r="L17" s="324"/>
      <c r="M17" s="325">
        <v>0.1</v>
      </c>
      <c r="N17" s="326"/>
      <c r="O17" s="326"/>
      <c r="P17" s="327"/>
      <c r="Q17" s="328">
        <v>0.5</v>
      </c>
      <c r="R17" s="322">
        <v>0.53</v>
      </c>
      <c r="S17" s="329"/>
      <c r="T17" s="330"/>
      <c r="U17" s="331"/>
      <c r="V17" s="332"/>
      <c r="W17" s="333">
        <v>0.5</v>
      </c>
      <c r="X17" s="334">
        <v>0.6</v>
      </c>
      <c r="Y17" s="329"/>
      <c r="Z17" s="330"/>
      <c r="AA17" s="330"/>
      <c r="AB17" s="335"/>
      <c r="AC17" s="336">
        <v>0.5</v>
      </c>
      <c r="AD17" s="337">
        <v>0.14000000000000001</v>
      </c>
      <c r="AE17" s="329">
        <v>0.14000000000000001</v>
      </c>
      <c r="AF17" s="330"/>
      <c r="AG17" s="330"/>
      <c r="AH17" s="335"/>
      <c r="AI17" s="333">
        <v>0.5</v>
      </c>
      <c r="AJ17" s="334"/>
      <c r="AK17" s="329"/>
      <c r="AL17" s="330"/>
      <c r="AM17" s="330"/>
      <c r="AN17" s="332"/>
      <c r="AO17" s="336"/>
      <c r="AP17" s="337"/>
      <c r="AQ17" s="329"/>
      <c r="AR17" s="330"/>
      <c r="AS17" s="330"/>
      <c r="AT17" s="332"/>
      <c r="AU17" s="338"/>
    </row>
    <row r="18" spans="1:116" s="5" customFormat="1" ht="12.75" customHeight="1" thickBot="1" x14ac:dyDescent="0.25">
      <c r="A18" s="283" t="s">
        <v>24</v>
      </c>
      <c r="B18" s="284" t="s">
        <v>25</v>
      </c>
      <c r="C18" s="339">
        <f>SUM(C19:C26)</f>
        <v>5</v>
      </c>
      <c r="D18" s="339">
        <f>SUM(D19:D26)</f>
        <v>13.600000000000001</v>
      </c>
      <c r="E18" s="340">
        <f>SUM(E19:E26)</f>
        <v>14.399999999999999</v>
      </c>
      <c r="F18" s="341">
        <f>SUM(F19:F26)</f>
        <v>29</v>
      </c>
      <c r="G18" s="288">
        <f>SUM(G19:G26)</f>
        <v>360</v>
      </c>
      <c r="H18" s="289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</row>
    <row r="19" spans="1:116" s="5" customFormat="1" ht="11.25" x14ac:dyDescent="0.2">
      <c r="A19" s="315">
        <v>9</v>
      </c>
      <c r="B19" s="316" t="s">
        <v>26</v>
      </c>
      <c r="C19" s="317">
        <v>1</v>
      </c>
      <c r="D19" s="318">
        <v>2.4</v>
      </c>
      <c r="E19" s="319">
        <v>2.4</v>
      </c>
      <c r="F19" s="320">
        <v>5</v>
      </c>
      <c r="G19" s="321">
        <v>60</v>
      </c>
      <c r="H19" s="322">
        <v>30</v>
      </c>
      <c r="I19" s="321">
        <v>30</v>
      </c>
      <c r="J19" s="321"/>
      <c r="K19" s="323"/>
      <c r="L19" s="324">
        <v>2</v>
      </c>
      <c r="M19" s="325">
        <v>2</v>
      </c>
      <c r="N19" s="326"/>
      <c r="O19" s="326"/>
      <c r="P19" s="327">
        <v>1</v>
      </c>
      <c r="Q19" s="328">
        <v>5</v>
      </c>
      <c r="R19" s="322"/>
      <c r="S19" s="329"/>
      <c r="T19" s="330"/>
      <c r="U19" s="331"/>
      <c r="V19" s="332"/>
      <c r="W19" s="333"/>
      <c r="X19" s="334"/>
      <c r="Y19" s="329"/>
      <c r="Z19" s="330"/>
      <c r="AA19" s="330"/>
      <c r="AB19" s="335"/>
      <c r="AC19" s="336"/>
      <c r="AD19" s="337"/>
      <c r="AE19" s="329"/>
      <c r="AF19" s="330"/>
      <c r="AG19" s="330"/>
      <c r="AH19" s="335"/>
      <c r="AI19" s="333"/>
      <c r="AJ19" s="334"/>
      <c r="AK19" s="329"/>
      <c r="AL19" s="330"/>
      <c r="AM19" s="330"/>
      <c r="AN19" s="332"/>
      <c r="AO19" s="336"/>
      <c r="AP19" s="337"/>
      <c r="AQ19" s="329"/>
      <c r="AR19" s="330"/>
      <c r="AS19" s="330"/>
      <c r="AT19" s="332"/>
      <c r="AU19" s="338"/>
    </row>
    <row r="20" spans="1:116" s="5" customFormat="1" ht="11.25" x14ac:dyDescent="0.2">
      <c r="A20" s="315">
        <v>10</v>
      </c>
      <c r="B20" s="316" t="s">
        <v>58</v>
      </c>
      <c r="C20" s="317">
        <v>0</v>
      </c>
      <c r="D20" s="318">
        <v>2</v>
      </c>
      <c r="E20" s="319">
        <v>1.8</v>
      </c>
      <c r="F20" s="320">
        <v>3</v>
      </c>
      <c r="G20" s="321">
        <v>45</v>
      </c>
      <c r="H20" s="322">
        <v>15</v>
      </c>
      <c r="I20" s="321">
        <v>30</v>
      </c>
      <c r="J20" s="321"/>
      <c r="K20" s="323"/>
      <c r="L20" s="324">
        <v>1</v>
      </c>
      <c r="M20" s="325">
        <v>2</v>
      </c>
      <c r="N20" s="326"/>
      <c r="O20" s="326"/>
      <c r="P20" s="327"/>
      <c r="Q20" s="328">
        <v>3</v>
      </c>
      <c r="R20" s="322"/>
      <c r="S20" s="329"/>
      <c r="T20" s="330"/>
      <c r="U20" s="331"/>
      <c r="V20" s="332"/>
      <c r="W20" s="333"/>
      <c r="X20" s="334"/>
      <c r="Y20" s="329"/>
      <c r="Z20" s="330"/>
      <c r="AA20" s="330"/>
      <c r="AB20" s="335"/>
      <c r="AC20" s="336"/>
      <c r="AD20" s="337"/>
      <c r="AE20" s="329"/>
      <c r="AF20" s="330"/>
      <c r="AG20" s="330"/>
      <c r="AH20" s="335"/>
      <c r="AI20" s="333"/>
      <c r="AJ20" s="334"/>
      <c r="AK20" s="329"/>
      <c r="AL20" s="330"/>
      <c r="AM20" s="330"/>
      <c r="AN20" s="332"/>
      <c r="AO20" s="336"/>
      <c r="AP20" s="337"/>
      <c r="AQ20" s="329"/>
      <c r="AR20" s="330"/>
      <c r="AS20" s="330"/>
      <c r="AT20" s="332"/>
      <c r="AU20" s="338"/>
    </row>
    <row r="21" spans="1:116" s="5" customFormat="1" ht="11.25" x14ac:dyDescent="0.2">
      <c r="A21" s="315">
        <v>11</v>
      </c>
      <c r="B21" s="373" t="s">
        <v>61</v>
      </c>
      <c r="C21" s="317">
        <v>1</v>
      </c>
      <c r="D21" s="318">
        <v>2</v>
      </c>
      <c r="E21" s="319">
        <v>1.8</v>
      </c>
      <c r="F21" s="320">
        <v>4</v>
      </c>
      <c r="G21" s="321">
        <v>45</v>
      </c>
      <c r="H21" s="322">
        <v>15</v>
      </c>
      <c r="I21" s="321"/>
      <c r="J21" s="321"/>
      <c r="K21" s="323">
        <v>30</v>
      </c>
      <c r="L21" s="324">
        <v>1</v>
      </c>
      <c r="M21" s="325"/>
      <c r="N21" s="326"/>
      <c r="O21" s="326">
        <v>2</v>
      </c>
      <c r="P21" s="327">
        <v>1</v>
      </c>
      <c r="Q21" s="328">
        <v>4</v>
      </c>
      <c r="R21" s="322"/>
      <c r="S21" s="329"/>
      <c r="T21" s="330"/>
      <c r="U21" s="331"/>
      <c r="V21" s="332"/>
      <c r="W21" s="333"/>
      <c r="X21" s="334"/>
      <c r="Y21" s="329"/>
      <c r="Z21" s="330"/>
      <c r="AA21" s="330"/>
      <c r="AB21" s="335"/>
      <c r="AC21" s="336"/>
      <c r="AD21" s="337"/>
      <c r="AE21" s="329"/>
      <c r="AF21" s="330"/>
      <c r="AG21" s="330"/>
      <c r="AH21" s="335"/>
      <c r="AI21" s="333"/>
      <c r="AJ21" s="334"/>
      <c r="AK21" s="329"/>
      <c r="AL21" s="330"/>
      <c r="AM21" s="330"/>
      <c r="AN21" s="332"/>
      <c r="AO21" s="336"/>
      <c r="AP21" s="337"/>
      <c r="AQ21" s="329"/>
      <c r="AR21" s="330"/>
      <c r="AS21" s="330"/>
      <c r="AT21" s="332"/>
      <c r="AU21" s="338"/>
    </row>
    <row r="22" spans="1:116" s="5" customFormat="1" ht="11.25" x14ac:dyDescent="0.2">
      <c r="A22" s="315">
        <v>12</v>
      </c>
      <c r="B22" s="316" t="s">
        <v>48</v>
      </c>
      <c r="C22" s="317">
        <v>1</v>
      </c>
      <c r="D22" s="318">
        <v>2</v>
      </c>
      <c r="E22" s="319">
        <v>1.8</v>
      </c>
      <c r="F22" s="320">
        <v>5</v>
      </c>
      <c r="G22" s="321">
        <v>45</v>
      </c>
      <c r="H22" s="322">
        <v>15</v>
      </c>
      <c r="I22" s="321">
        <v>30</v>
      </c>
      <c r="J22" s="321"/>
      <c r="K22" s="323"/>
      <c r="L22" s="324"/>
      <c r="M22" s="325"/>
      <c r="N22" s="326"/>
      <c r="O22" s="326"/>
      <c r="P22" s="327"/>
      <c r="Q22" s="328"/>
      <c r="R22" s="322">
        <v>1</v>
      </c>
      <c r="S22" s="329">
        <v>2</v>
      </c>
      <c r="T22" s="330"/>
      <c r="U22" s="331"/>
      <c r="V22" s="332">
        <v>1</v>
      </c>
      <c r="W22" s="333">
        <v>5</v>
      </c>
      <c r="X22" s="334"/>
      <c r="Y22" s="329"/>
      <c r="Z22" s="330"/>
      <c r="AA22" s="330"/>
      <c r="AB22" s="335"/>
      <c r="AC22" s="336"/>
      <c r="AD22" s="337"/>
      <c r="AE22" s="329"/>
      <c r="AF22" s="330"/>
      <c r="AG22" s="330"/>
      <c r="AH22" s="335"/>
      <c r="AI22" s="333"/>
      <c r="AJ22" s="334"/>
      <c r="AK22" s="329"/>
      <c r="AL22" s="330"/>
      <c r="AM22" s="330"/>
      <c r="AN22" s="332"/>
      <c r="AO22" s="336"/>
      <c r="AP22" s="337"/>
      <c r="AQ22" s="329"/>
      <c r="AR22" s="330"/>
      <c r="AS22" s="330"/>
      <c r="AT22" s="332"/>
      <c r="AU22" s="338"/>
    </row>
    <row r="23" spans="1:116" s="5" customFormat="1" ht="11.25" x14ac:dyDescent="0.2">
      <c r="A23" s="315">
        <v>13</v>
      </c>
      <c r="B23" s="316" t="s">
        <v>56</v>
      </c>
      <c r="C23" s="317">
        <v>1</v>
      </c>
      <c r="D23" s="318">
        <v>2.4</v>
      </c>
      <c r="E23" s="319">
        <v>2.4</v>
      </c>
      <c r="F23" s="320">
        <v>5</v>
      </c>
      <c r="G23" s="321">
        <v>60</v>
      </c>
      <c r="H23" s="322">
        <v>30</v>
      </c>
      <c r="I23" s="321">
        <v>30</v>
      </c>
      <c r="J23" s="321" t="s">
        <v>47</v>
      </c>
      <c r="K23" s="323"/>
      <c r="L23" s="324"/>
      <c r="M23" s="325"/>
      <c r="N23" s="326"/>
      <c r="O23" s="326"/>
      <c r="P23" s="327"/>
      <c r="Q23" s="328"/>
      <c r="R23" s="322">
        <v>2</v>
      </c>
      <c r="S23" s="329">
        <v>2</v>
      </c>
      <c r="T23" s="330"/>
      <c r="U23" s="331"/>
      <c r="V23" s="332">
        <v>1</v>
      </c>
      <c r="W23" s="333">
        <v>5</v>
      </c>
      <c r="X23" s="334"/>
      <c r="Y23" s="329"/>
      <c r="Z23" s="330"/>
      <c r="AA23" s="330"/>
      <c r="AB23" s="335"/>
      <c r="AC23" s="336"/>
      <c r="AD23" s="337"/>
      <c r="AE23" s="329"/>
      <c r="AF23" s="330"/>
      <c r="AG23" s="330"/>
      <c r="AH23" s="335"/>
      <c r="AI23" s="333"/>
      <c r="AJ23" s="334"/>
      <c r="AK23" s="329"/>
      <c r="AL23" s="330"/>
      <c r="AM23" s="330"/>
      <c r="AN23" s="332"/>
      <c r="AO23" s="336"/>
      <c r="AP23" s="337"/>
      <c r="AQ23" s="329"/>
      <c r="AR23" s="330"/>
      <c r="AS23" s="330"/>
      <c r="AT23" s="332"/>
      <c r="AU23" s="338"/>
    </row>
    <row r="24" spans="1:116" s="5" customFormat="1" ht="11.25" x14ac:dyDescent="0.2">
      <c r="A24" s="315">
        <v>14</v>
      </c>
      <c r="B24" s="316" t="s">
        <v>55</v>
      </c>
      <c r="C24" s="317">
        <v>0</v>
      </c>
      <c r="D24" s="318">
        <v>0</v>
      </c>
      <c r="E24" s="319">
        <v>1.2</v>
      </c>
      <c r="F24" s="320">
        <v>2</v>
      </c>
      <c r="G24" s="321">
        <v>30</v>
      </c>
      <c r="H24" s="322">
        <v>15</v>
      </c>
      <c r="I24" s="321">
        <v>15</v>
      </c>
      <c r="J24" s="321" t="s">
        <v>47</v>
      </c>
      <c r="K24" s="323"/>
      <c r="L24" s="324"/>
      <c r="M24" s="325"/>
      <c r="N24" s="326"/>
      <c r="O24" s="326"/>
      <c r="P24" s="327"/>
      <c r="Q24" s="328"/>
      <c r="R24" s="322">
        <v>1</v>
      </c>
      <c r="S24" s="329">
        <v>1</v>
      </c>
      <c r="T24" s="330"/>
      <c r="U24" s="331"/>
      <c r="V24" s="332"/>
      <c r="W24" s="333">
        <v>2</v>
      </c>
      <c r="X24" s="334"/>
      <c r="Y24" s="329"/>
      <c r="Z24" s="330"/>
      <c r="AA24" s="330"/>
      <c r="AB24" s="335"/>
      <c r="AC24" s="336"/>
      <c r="AD24" s="337"/>
      <c r="AE24" s="329"/>
      <c r="AF24" s="330"/>
      <c r="AG24" s="330"/>
      <c r="AH24" s="335"/>
      <c r="AI24" s="333"/>
      <c r="AJ24" s="334"/>
      <c r="AK24" s="329"/>
      <c r="AL24" s="330"/>
      <c r="AM24" s="330"/>
      <c r="AN24" s="332"/>
      <c r="AO24" s="336"/>
      <c r="AP24" s="337"/>
      <c r="AQ24" s="329"/>
      <c r="AR24" s="330"/>
      <c r="AS24" s="330"/>
      <c r="AT24" s="332"/>
      <c r="AU24" s="338"/>
    </row>
    <row r="25" spans="1:116" s="259" customFormat="1" ht="12" customHeight="1" x14ac:dyDescent="0.2">
      <c r="A25" s="315">
        <v>15</v>
      </c>
      <c r="B25" s="316" t="s">
        <v>80</v>
      </c>
      <c r="C25" s="317">
        <v>1</v>
      </c>
      <c r="D25" s="318">
        <v>1.8</v>
      </c>
      <c r="E25" s="319">
        <v>1.8</v>
      </c>
      <c r="F25" s="320">
        <v>3</v>
      </c>
      <c r="G25" s="321">
        <v>45</v>
      </c>
      <c r="H25" s="322">
        <v>15</v>
      </c>
      <c r="I25" s="321"/>
      <c r="J25" s="321">
        <v>30</v>
      </c>
      <c r="K25" s="323"/>
      <c r="L25" s="324"/>
      <c r="M25" s="325"/>
      <c r="N25" s="326"/>
      <c r="O25" s="326"/>
      <c r="P25" s="327"/>
      <c r="Q25" s="328"/>
      <c r="R25" s="322"/>
      <c r="S25" s="329"/>
      <c r="T25" s="330"/>
      <c r="U25" s="331"/>
      <c r="V25" s="332"/>
      <c r="W25" s="333"/>
      <c r="X25" s="334">
        <v>1</v>
      </c>
      <c r="Y25" s="329"/>
      <c r="Z25" s="330">
        <v>2</v>
      </c>
      <c r="AA25" s="330"/>
      <c r="AB25" s="335">
        <v>1</v>
      </c>
      <c r="AC25" s="336">
        <v>3</v>
      </c>
      <c r="AD25" s="337"/>
      <c r="AE25" s="329"/>
      <c r="AF25" s="330"/>
      <c r="AG25" s="330"/>
      <c r="AH25" s="335"/>
      <c r="AI25" s="333"/>
      <c r="AJ25" s="334"/>
      <c r="AK25" s="329"/>
      <c r="AL25" s="330"/>
      <c r="AM25" s="330"/>
      <c r="AN25" s="332"/>
      <c r="AO25" s="336"/>
      <c r="AP25" s="337"/>
      <c r="AQ25" s="329"/>
      <c r="AR25" s="330"/>
      <c r="AS25" s="330"/>
      <c r="AT25" s="332"/>
      <c r="AU25" s="338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</row>
    <row r="26" spans="1:116" s="161" customFormat="1" ht="22.5" customHeight="1" thickBot="1" x14ac:dyDescent="0.25">
      <c r="A26" s="315">
        <v>16</v>
      </c>
      <c r="B26" s="316" t="s">
        <v>139</v>
      </c>
      <c r="C26" s="317">
        <v>0</v>
      </c>
      <c r="D26" s="318">
        <v>1</v>
      </c>
      <c r="E26" s="319">
        <v>1.2</v>
      </c>
      <c r="F26" s="320">
        <v>2</v>
      </c>
      <c r="G26" s="321">
        <v>30</v>
      </c>
      <c r="H26" s="322">
        <v>15</v>
      </c>
      <c r="I26" s="321"/>
      <c r="J26" s="321">
        <v>15</v>
      </c>
      <c r="K26" s="323"/>
      <c r="L26" s="324"/>
      <c r="M26" s="325"/>
      <c r="N26" s="326"/>
      <c r="O26" s="326"/>
      <c r="P26" s="327"/>
      <c r="Q26" s="328"/>
      <c r="R26" s="322"/>
      <c r="S26" s="329"/>
      <c r="T26" s="330"/>
      <c r="U26" s="331"/>
      <c r="V26" s="332"/>
      <c r="W26" s="333"/>
      <c r="X26" s="334"/>
      <c r="Y26" s="329"/>
      <c r="Z26" s="330"/>
      <c r="AA26" s="330"/>
      <c r="AB26" s="335"/>
      <c r="AC26" s="336"/>
      <c r="AD26" s="337">
        <v>1</v>
      </c>
      <c r="AE26" s="329"/>
      <c r="AF26" s="330">
        <v>1</v>
      </c>
      <c r="AG26" s="330"/>
      <c r="AH26" s="335"/>
      <c r="AI26" s="333">
        <v>2</v>
      </c>
      <c r="AJ26" s="334"/>
      <c r="AK26" s="329"/>
      <c r="AL26" s="330"/>
      <c r="AM26" s="330"/>
      <c r="AN26" s="332"/>
      <c r="AO26" s="336"/>
      <c r="AP26" s="337"/>
      <c r="AQ26" s="329"/>
      <c r="AR26" s="330"/>
      <c r="AS26" s="330"/>
      <c r="AT26" s="332"/>
      <c r="AU26" s="338"/>
    </row>
    <row r="27" spans="1:116" s="5" customFormat="1" ht="12.75" customHeight="1" thickBot="1" x14ac:dyDescent="0.25">
      <c r="A27" s="283" t="s">
        <v>27</v>
      </c>
      <c r="B27" s="284" t="s">
        <v>28</v>
      </c>
      <c r="C27" s="339">
        <f>SUM(C28:C35)</f>
        <v>4</v>
      </c>
      <c r="D27" s="339">
        <f>SUM(D28:D35)</f>
        <v>9</v>
      </c>
      <c r="E27" s="340">
        <f>SUM(E28:E35)</f>
        <v>11.399999999999999</v>
      </c>
      <c r="F27" s="341">
        <f>SUM(F28:F35)</f>
        <v>24</v>
      </c>
      <c r="G27" s="287">
        <f>SUM(G28:G35)</f>
        <v>285</v>
      </c>
      <c r="H27" s="289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</row>
    <row r="28" spans="1:116" s="5" customFormat="1" ht="11.25" x14ac:dyDescent="0.2">
      <c r="A28" s="315">
        <v>17</v>
      </c>
      <c r="B28" s="373" t="s">
        <v>63</v>
      </c>
      <c r="C28" s="317">
        <v>0</v>
      </c>
      <c r="D28" s="318">
        <v>2.2000000000000002</v>
      </c>
      <c r="E28" s="319">
        <v>1.8</v>
      </c>
      <c r="F28" s="320">
        <v>3</v>
      </c>
      <c r="G28" s="321">
        <v>45</v>
      </c>
      <c r="H28" s="322">
        <v>15</v>
      </c>
      <c r="I28" s="321"/>
      <c r="J28" s="321" t="s">
        <v>47</v>
      </c>
      <c r="K28" s="323">
        <v>30</v>
      </c>
      <c r="L28" s="324">
        <v>1</v>
      </c>
      <c r="M28" s="325"/>
      <c r="N28" s="326"/>
      <c r="O28" s="326">
        <v>2</v>
      </c>
      <c r="P28" s="327"/>
      <c r="Q28" s="328">
        <v>3</v>
      </c>
      <c r="R28" s="322"/>
      <c r="S28" s="329"/>
      <c r="T28" s="330"/>
      <c r="U28" s="331"/>
      <c r="V28" s="332"/>
      <c r="W28" s="333"/>
      <c r="X28" s="334"/>
      <c r="Y28" s="329"/>
      <c r="Z28" s="330"/>
      <c r="AA28" s="330"/>
      <c r="AB28" s="335"/>
      <c r="AC28" s="336"/>
      <c r="AD28" s="337"/>
      <c r="AE28" s="329"/>
      <c r="AF28" s="330"/>
      <c r="AG28" s="330"/>
      <c r="AH28" s="335"/>
      <c r="AI28" s="333"/>
      <c r="AJ28" s="334"/>
      <c r="AK28" s="329"/>
      <c r="AL28" s="330"/>
      <c r="AM28" s="330"/>
      <c r="AN28" s="332"/>
      <c r="AO28" s="336"/>
      <c r="AP28" s="337"/>
      <c r="AQ28" s="329"/>
      <c r="AR28" s="330"/>
      <c r="AS28" s="330"/>
      <c r="AT28" s="332"/>
      <c r="AU28" s="338"/>
      <c r="AV28" s="24"/>
    </row>
    <row r="29" spans="1:116" s="26" customFormat="1" ht="11.25" x14ac:dyDescent="0.2">
      <c r="A29" s="315">
        <v>18</v>
      </c>
      <c r="B29" s="373" t="s">
        <v>32</v>
      </c>
      <c r="C29" s="317">
        <v>1</v>
      </c>
      <c r="D29" s="318">
        <v>2.4</v>
      </c>
      <c r="E29" s="319">
        <v>1.8</v>
      </c>
      <c r="F29" s="320">
        <v>4</v>
      </c>
      <c r="G29" s="321">
        <v>45</v>
      </c>
      <c r="H29" s="322">
        <v>15</v>
      </c>
      <c r="I29" s="321"/>
      <c r="J29" s="321" t="s">
        <v>47</v>
      </c>
      <c r="K29" s="323">
        <v>30</v>
      </c>
      <c r="L29" s="324"/>
      <c r="M29" s="325"/>
      <c r="N29" s="326"/>
      <c r="O29" s="326"/>
      <c r="P29" s="327"/>
      <c r="Q29" s="328"/>
      <c r="R29" s="322">
        <v>1</v>
      </c>
      <c r="S29" s="329"/>
      <c r="T29" s="330"/>
      <c r="U29" s="331">
        <v>2</v>
      </c>
      <c r="V29" s="332">
        <v>1</v>
      </c>
      <c r="W29" s="333">
        <v>4</v>
      </c>
      <c r="X29" s="334"/>
      <c r="Y29" s="329"/>
      <c r="Z29" s="330"/>
      <c r="AA29" s="330"/>
      <c r="AB29" s="335"/>
      <c r="AC29" s="336"/>
      <c r="AD29" s="337"/>
      <c r="AE29" s="329"/>
      <c r="AF29" s="330"/>
      <c r="AG29" s="330"/>
      <c r="AH29" s="335"/>
      <c r="AI29" s="333"/>
      <c r="AJ29" s="334"/>
      <c r="AK29" s="329"/>
      <c r="AL29" s="330"/>
      <c r="AM29" s="330"/>
      <c r="AN29" s="332"/>
      <c r="AO29" s="336"/>
      <c r="AP29" s="337"/>
      <c r="AQ29" s="329"/>
      <c r="AR29" s="330"/>
      <c r="AS29" s="330"/>
      <c r="AT29" s="332"/>
      <c r="AU29" s="338"/>
    </row>
    <row r="30" spans="1:116" s="5" customFormat="1" ht="11.25" x14ac:dyDescent="0.2">
      <c r="A30" s="315">
        <v>19</v>
      </c>
      <c r="B30" s="373" t="s">
        <v>111</v>
      </c>
      <c r="C30" s="317">
        <v>1</v>
      </c>
      <c r="D30" s="318">
        <v>0</v>
      </c>
      <c r="E30" s="319">
        <v>1.2</v>
      </c>
      <c r="F30" s="320">
        <v>3</v>
      </c>
      <c r="G30" s="321">
        <v>30</v>
      </c>
      <c r="H30" s="322">
        <v>15</v>
      </c>
      <c r="I30" s="321">
        <v>15</v>
      </c>
      <c r="J30" s="321" t="s">
        <v>47</v>
      </c>
      <c r="K30" s="323"/>
      <c r="L30" s="324"/>
      <c r="M30" s="325"/>
      <c r="N30" s="326"/>
      <c r="O30" s="326"/>
      <c r="P30" s="327"/>
      <c r="Q30" s="328"/>
      <c r="R30" s="322">
        <v>1</v>
      </c>
      <c r="S30" s="329">
        <v>1</v>
      </c>
      <c r="T30" s="330"/>
      <c r="U30" s="331"/>
      <c r="V30" s="332">
        <v>1</v>
      </c>
      <c r="W30" s="333">
        <v>3</v>
      </c>
      <c r="X30" s="334"/>
      <c r="Y30" s="329"/>
      <c r="Z30" s="330"/>
      <c r="AA30" s="330"/>
      <c r="AB30" s="335"/>
      <c r="AC30" s="336"/>
      <c r="AD30" s="337"/>
      <c r="AE30" s="329"/>
      <c r="AF30" s="330"/>
      <c r="AG30" s="330"/>
      <c r="AH30" s="335"/>
      <c r="AI30" s="333"/>
      <c r="AJ30" s="334"/>
      <c r="AK30" s="329"/>
      <c r="AL30" s="330"/>
      <c r="AM30" s="330"/>
      <c r="AN30" s="332"/>
      <c r="AO30" s="336"/>
      <c r="AP30" s="337"/>
      <c r="AQ30" s="329"/>
      <c r="AR30" s="330"/>
      <c r="AS30" s="330"/>
      <c r="AT30" s="332"/>
      <c r="AU30" s="338"/>
    </row>
    <row r="31" spans="1:116" s="26" customFormat="1" ht="12.75" customHeight="1" x14ac:dyDescent="0.2">
      <c r="A31" s="315">
        <v>20</v>
      </c>
      <c r="B31" s="316" t="s">
        <v>30</v>
      </c>
      <c r="C31" s="317">
        <v>1</v>
      </c>
      <c r="D31" s="318">
        <v>2</v>
      </c>
      <c r="E31" s="319">
        <v>1.8</v>
      </c>
      <c r="F31" s="320">
        <v>4</v>
      </c>
      <c r="G31" s="321">
        <v>45</v>
      </c>
      <c r="H31" s="322">
        <v>15</v>
      </c>
      <c r="I31" s="321">
        <v>30</v>
      </c>
      <c r="J31" s="321"/>
      <c r="K31" s="323"/>
      <c r="L31" s="324"/>
      <c r="M31" s="325"/>
      <c r="N31" s="326"/>
      <c r="O31" s="326"/>
      <c r="P31" s="327"/>
      <c r="Q31" s="328"/>
      <c r="R31" s="322"/>
      <c r="S31" s="329"/>
      <c r="T31" s="330"/>
      <c r="U31" s="331"/>
      <c r="V31" s="332"/>
      <c r="W31" s="333"/>
      <c r="X31" s="334">
        <v>1</v>
      </c>
      <c r="Y31" s="329">
        <v>2</v>
      </c>
      <c r="Z31" s="330"/>
      <c r="AA31" s="330"/>
      <c r="AB31" s="335">
        <v>1</v>
      </c>
      <c r="AC31" s="336">
        <v>4</v>
      </c>
      <c r="AD31" s="337"/>
      <c r="AE31" s="329"/>
      <c r="AF31" s="330"/>
      <c r="AG31" s="330"/>
      <c r="AH31" s="335"/>
      <c r="AI31" s="333"/>
      <c r="AJ31" s="334"/>
      <c r="AK31" s="329"/>
      <c r="AL31" s="330"/>
      <c r="AM31" s="330"/>
      <c r="AN31" s="332"/>
      <c r="AO31" s="336"/>
      <c r="AP31" s="337"/>
      <c r="AQ31" s="329"/>
      <c r="AR31" s="330"/>
      <c r="AS31" s="330"/>
      <c r="AT31" s="332"/>
      <c r="AU31" s="338"/>
    </row>
    <row r="32" spans="1:116" s="24" customFormat="1" ht="11.25" x14ac:dyDescent="0.2">
      <c r="A32" s="315">
        <v>21</v>
      </c>
      <c r="B32" s="316" t="s">
        <v>53</v>
      </c>
      <c r="C32" s="317">
        <v>0</v>
      </c>
      <c r="D32" s="318">
        <v>0</v>
      </c>
      <c r="E32" s="319">
        <v>1.2</v>
      </c>
      <c r="F32" s="320">
        <v>2</v>
      </c>
      <c r="G32" s="321">
        <v>30</v>
      </c>
      <c r="H32" s="322">
        <v>15</v>
      </c>
      <c r="I32" s="321">
        <v>15</v>
      </c>
      <c r="J32" s="321"/>
      <c r="K32" s="323"/>
      <c r="L32" s="324"/>
      <c r="M32" s="325"/>
      <c r="N32" s="326"/>
      <c r="O32" s="326"/>
      <c r="P32" s="327"/>
      <c r="Q32" s="328"/>
      <c r="R32" s="322"/>
      <c r="S32" s="329"/>
      <c r="T32" s="330"/>
      <c r="U32" s="331"/>
      <c r="V32" s="332"/>
      <c r="W32" s="333"/>
      <c r="X32" s="334">
        <v>1</v>
      </c>
      <c r="Y32" s="329">
        <v>1</v>
      </c>
      <c r="Z32" s="330"/>
      <c r="AA32" s="330"/>
      <c r="AB32" s="335"/>
      <c r="AC32" s="336">
        <v>2</v>
      </c>
      <c r="AD32" s="337"/>
      <c r="AE32" s="329"/>
      <c r="AF32" s="330"/>
      <c r="AG32" s="330"/>
      <c r="AH32" s="335"/>
      <c r="AI32" s="333"/>
      <c r="AJ32" s="334"/>
      <c r="AK32" s="329"/>
      <c r="AL32" s="330"/>
      <c r="AM32" s="330"/>
      <c r="AN32" s="332"/>
      <c r="AO32" s="336"/>
      <c r="AP32" s="337"/>
      <c r="AQ32" s="329"/>
      <c r="AR32" s="330"/>
      <c r="AS32" s="330"/>
      <c r="AT32" s="332"/>
      <c r="AU32" s="338"/>
    </row>
    <row r="33" spans="1:116" s="24" customFormat="1" ht="11.25" x14ac:dyDescent="0.2">
      <c r="A33" s="315">
        <v>22</v>
      </c>
      <c r="B33" s="316" t="s">
        <v>74</v>
      </c>
      <c r="C33" s="317">
        <v>1</v>
      </c>
      <c r="D33" s="318">
        <v>2.4</v>
      </c>
      <c r="E33" s="319">
        <v>1.8</v>
      </c>
      <c r="F33" s="320">
        <v>4</v>
      </c>
      <c r="G33" s="321">
        <v>45</v>
      </c>
      <c r="H33" s="322">
        <v>15</v>
      </c>
      <c r="I33" s="321">
        <v>30</v>
      </c>
      <c r="J33" s="321"/>
      <c r="K33" s="323"/>
      <c r="L33" s="324"/>
      <c r="M33" s="325"/>
      <c r="N33" s="326"/>
      <c r="O33" s="326"/>
      <c r="P33" s="327"/>
      <c r="Q33" s="328"/>
      <c r="R33" s="322"/>
      <c r="S33" s="329"/>
      <c r="T33" s="330"/>
      <c r="U33" s="331"/>
      <c r="V33" s="332"/>
      <c r="W33" s="333"/>
      <c r="X33" s="334">
        <v>1</v>
      </c>
      <c r="Y33" s="329">
        <v>2</v>
      </c>
      <c r="Z33" s="330"/>
      <c r="AA33" s="330"/>
      <c r="AB33" s="335">
        <v>1</v>
      </c>
      <c r="AC33" s="336">
        <v>4</v>
      </c>
      <c r="AD33" s="337"/>
      <c r="AE33" s="329"/>
      <c r="AF33" s="330"/>
      <c r="AG33" s="330"/>
      <c r="AH33" s="335"/>
      <c r="AI33" s="333"/>
      <c r="AJ33" s="334"/>
      <c r="AK33" s="329"/>
      <c r="AL33" s="330"/>
      <c r="AM33" s="330"/>
      <c r="AN33" s="332"/>
      <c r="AO33" s="336"/>
      <c r="AP33" s="337"/>
      <c r="AQ33" s="329"/>
      <c r="AR33" s="330"/>
      <c r="AS33" s="330"/>
      <c r="AT33" s="332"/>
      <c r="AU33" s="338"/>
    </row>
    <row r="34" spans="1:116" s="258" customFormat="1" ht="11.25" x14ac:dyDescent="0.2">
      <c r="A34" s="315">
        <v>23</v>
      </c>
      <c r="B34" s="316" t="s">
        <v>29</v>
      </c>
      <c r="C34" s="317">
        <v>0</v>
      </c>
      <c r="D34" s="318">
        <v>0</v>
      </c>
      <c r="E34" s="319">
        <v>1.2</v>
      </c>
      <c r="F34" s="320">
        <v>2</v>
      </c>
      <c r="G34" s="321">
        <v>30</v>
      </c>
      <c r="H34" s="322">
        <v>15</v>
      </c>
      <c r="I34" s="321">
        <v>15</v>
      </c>
      <c r="J34" s="321"/>
      <c r="K34" s="323"/>
      <c r="L34" s="324"/>
      <c r="M34" s="325"/>
      <c r="N34" s="326"/>
      <c r="O34" s="326"/>
      <c r="P34" s="327"/>
      <c r="Q34" s="328"/>
      <c r="R34" s="322"/>
      <c r="S34" s="329"/>
      <c r="T34" s="330"/>
      <c r="U34" s="331"/>
      <c r="V34" s="332"/>
      <c r="W34" s="333"/>
      <c r="X34" s="334">
        <v>1</v>
      </c>
      <c r="Y34" s="329">
        <v>1</v>
      </c>
      <c r="Z34" s="330"/>
      <c r="AA34" s="330"/>
      <c r="AB34" s="335"/>
      <c r="AC34" s="336">
        <v>2</v>
      </c>
      <c r="AD34" s="337"/>
      <c r="AE34" s="329"/>
      <c r="AF34" s="330"/>
      <c r="AG34" s="330"/>
      <c r="AH34" s="335"/>
      <c r="AI34" s="333"/>
      <c r="AJ34" s="334"/>
      <c r="AK34" s="329"/>
      <c r="AL34" s="330"/>
      <c r="AM34" s="330"/>
      <c r="AN34" s="332"/>
      <c r="AO34" s="336"/>
      <c r="AP34" s="337"/>
      <c r="AQ34" s="329"/>
      <c r="AR34" s="330"/>
      <c r="AS34" s="330"/>
      <c r="AT34" s="332"/>
      <c r="AU34" s="338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</row>
    <row r="35" spans="1:116" s="24" customFormat="1" ht="12" thickBot="1" x14ac:dyDescent="0.25">
      <c r="A35" s="315">
        <v>24</v>
      </c>
      <c r="B35" s="316" t="s">
        <v>75</v>
      </c>
      <c r="C35" s="317">
        <v>0</v>
      </c>
      <c r="D35" s="318">
        <v>0</v>
      </c>
      <c r="E35" s="319">
        <v>0.6</v>
      </c>
      <c r="F35" s="320">
        <v>2</v>
      </c>
      <c r="G35" s="321">
        <v>15</v>
      </c>
      <c r="H35" s="322">
        <v>15</v>
      </c>
      <c r="I35" s="321"/>
      <c r="J35" s="321"/>
      <c r="K35" s="323"/>
      <c r="L35" s="324"/>
      <c r="M35" s="325"/>
      <c r="N35" s="326"/>
      <c r="O35" s="326"/>
      <c r="P35" s="327"/>
      <c r="Q35" s="328"/>
      <c r="R35" s="322"/>
      <c r="S35" s="329"/>
      <c r="T35" s="330"/>
      <c r="U35" s="331"/>
      <c r="V35" s="332"/>
      <c r="W35" s="333"/>
      <c r="X35" s="334">
        <v>1</v>
      </c>
      <c r="Y35" s="329"/>
      <c r="Z35" s="330"/>
      <c r="AA35" s="330"/>
      <c r="AB35" s="335"/>
      <c r="AC35" s="336">
        <v>2</v>
      </c>
      <c r="AD35" s="337"/>
      <c r="AE35" s="329"/>
      <c r="AF35" s="330"/>
      <c r="AG35" s="330"/>
      <c r="AH35" s="335"/>
      <c r="AI35" s="333"/>
      <c r="AJ35" s="334"/>
      <c r="AK35" s="329"/>
      <c r="AL35" s="330"/>
      <c r="AM35" s="330"/>
      <c r="AN35" s="332"/>
      <c r="AO35" s="336"/>
      <c r="AP35" s="337"/>
      <c r="AQ35" s="329"/>
      <c r="AR35" s="330"/>
      <c r="AS35" s="330"/>
      <c r="AT35" s="332"/>
      <c r="AU35" s="338"/>
    </row>
    <row r="36" spans="1:116" s="24" customFormat="1" ht="9" customHeight="1" x14ac:dyDescent="0.2">
      <c r="A36" s="416" t="s">
        <v>31</v>
      </c>
      <c r="B36" s="418" t="s">
        <v>86</v>
      </c>
      <c r="C36" s="420">
        <f>SUM(C38:C47)</f>
        <v>3</v>
      </c>
      <c r="D36" s="420">
        <f>SUM(D38:D47)</f>
        <v>23.3</v>
      </c>
      <c r="E36" s="420">
        <f>SUM(E38:E47)</f>
        <v>14.4</v>
      </c>
      <c r="F36" s="420">
        <f>SUM(F38:F47)</f>
        <v>35</v>
      </c>
      <c r="G36" s="420">
        <f>SUM(G38:G47)</f>
        <v>360</v>
      </c>
      <c r="H36" s="244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</row>
    <row r="37" spans="1:116" s="24" customFormat="1" ht="13.5" customHeight="1" thickBot="1" x14ac:dyDescent="0.25">
      <c r="A37" s="417"/>
      <c r="B37" s="419"/>
      <c r="C37" s="421"/>
      <c r="D37" s="421"/>
      <c r="E37" s="421"/>
      <c r="F37" s="421"/>
      <c r="G37" s="421"/>
      <c r="H37" s="246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</row>
    <row r="38" spans="1:116" s="24" customFormat="1" ht="13.5" customHeight="1" x14ac:dyDescent="0.2">
      <c r="A38" s="203">
        <v>25</v>
      </c>
      <c r="B38" s="40" t="s">
        <v>84</v>
      </c>
      <c r="C38" s="204">
        <v>1</v>
      </c>
      <c r="D38" s="159">
        <v>2.4</v>
      </c>
      <c r="E38" s="205">
        <v>2.4</v>
      </c>
      <c r="F38" s="149">
        <v>4</v>
      </c>
      <c r="G38" s="191">
        <v>60</v>
      </c>
      <c r="H38" s="143">
        <v>30</v>
      </c>
      <c r="I38" s="141">
        <v>30</v>
      </c>
      <c r="J38" s="141"/>
      <c r="K38" s="29"/>
      <c r="L38" s="141"/>
      <c r="M38" s="141"/>
      <c r="N38" s="141"/>
      <c r="O38" s="141"/>
      <c r="P38" s="138"/>
      <c r="Q38" s="140"/>
      <c r="R38" s="141"/>
      <c r="S38" s="141"/>
      <c r="T38" s="141"/>
      <c r="U38" s="141"/>
      <c r="V38" s="138"/>
      <c r="W38" s="139"/>
      <c r="X38" s="141">
        <v>2</v>
      </c>
      <c r="Y38" s="141">
        <v>2</v>
      </c>
      <c r="Z38" s="141"/>
      <c r="AA38" s="141"/>
      <c r="AB38" s="138">
        <v>1</v>
      </c>
      <c r="AC38" s="148">
        <v>4</v>
      </c>
      <c r="AD38" s="141"/>
      <c r="AE38" s="141"/>
      <c r="AF38" s="141"/>
      <c r="AG38" s="141"/>
      <c r="AH38" s="138"/>
      <c r="AI38" s="148"/>
      <c r="AJ38" s="147"/>
      <c r="AK38" s="141"/>
      <c r="AL38" s="141"/>
      <c r="AM38" s="141"/>
      <c r="AN38" s="138"/>
      <c r="AO38" s="140"/>
      <c r="AP38" s="141"/>
      <c r="AQ38" s="141"/>
      <c r="AR38" s="141"/>
      <c r="AS38" s="141"/>
      <c r="AT38" s="138"/>
      <c r="AU38" s="148"/>
    </row>
    <row r="39" spans="1:116" s="24" customFormat="1" ht="12.75" customHeight="1" x14ac:dyDescent="0.2">
      <c r="A39" s="165">
        <v>26</v>
      </c>
      <c r="B39" s="127" t="s">
        <v>87</v>
      </c>
      <c r="C39" s="6">
        <v>1</v>
      </c>
      <c r="D39" s="99">
        <v>3.4</v>
      </c>
      <c r="E39" s="166">
        <v>1.8</v>
      </c>
      <c r="F39" s="32">
        <v>5</v>
      </c>
      <c r="G39" s="33">
        <v>45</v>
      </c>
      <c r="H39" s="23">
        <v>15</v>
      </c>
      <c r="I39" s="12">
        <v>30</v>
      </c>
      <c r="J39" s="12" t="s">
        <v>47</v>
      </c>
      <c r="K39" s="11"/>
      <c r="L39" s="7"/>
      <c r="M39" s="10"/>
      <c r="N39" s="10"/>
      <c r="O39" s="10"/>
      <c r="P39" s="94"/>
      <c r="Q39" s="102"/>
      <c r="R39" s="23"/>
      <c r="S39" s="12"/>
      <c r="T39" s="12"/>
      <c r="U39" s="12"/>
      <c r="V39" s="36"/>
      <c r="W39" s="106"/>
      <c r="X39" s="23"/>
      <c r="Y39" s="12"/>
      <c r="Z39" s="12"/>
      <c r="AA39" s="12"/>
      <c r="AB39" s="36"/>
      <c r="AC39" s="103"/>
      <c r="AD39" s="23">
        <v>1</v>
      </c>
      <c r="AE39" s="12">
        <v>2</v>
      </c>
      <c r="AF39" s="12"/>
      <c r="AG39" s="12"/>
      <c r="AH39" s="36">
        <v>1</v>
      </c>
      <c r="AI39" s="103">
        <v>5</v>
      </c>
      <c r="AJ39" s="23"/>
      <c r="AK39" s="12"/>
      <c r="AL39" s="12"/>
      <c r="AM39" s="12"/>
      <c r="AN39" s="36"/>
      <c r="AO39" s="103"/>
      <c r="AP39" s="23"/>
      <c r="AQ39" s="12"/>
      <c r="AR39" s="12"/>
      <c r="AS39" s="12"/>
      <c r="AT39" s="36"/>
      <c r="AU39" s="13"/>
    </row>
    <row r="40" spans="1:116" s="24" customFormat="1" ht="12" customHeight="1" x14ac:dyDescent="0.2">
      <c r="A40" s="203">
        <v>27</v>
      </c>
      <c r="B40" s="167" t="s">
        <v>85</v>
      </c>
      <c r="C40" s="6">
        <v>0</v>
      </c>
      <c r="D40" s="99">
        <v>3.2</v>
      </c>
      <c r="E40" s="166">
        <v>1.2</v>
      </c>
      <c r="F40" s="32">
        <v>4</v>
      </c>
      <c r="G40" s="33">
        <v>30</v>
      </c>
      <c r="H40" s="93">
        <v>10</v>
      </c>
      <c r="I40" s="16">
        <v>20</v>
      </c>
      <c r="J40" s="16"/>
      <c r="K40" s="11"/>
      <c r="L40" s="20"/>
      <c r="M40" s="8"/>
      <c r="N40" s="8"/>
      <c r="O40" s="8"/>
      <c r="P40" s="94"/>
      <c r="Q40" s="102"/>
      <c r="R40" s="93"/>
      <c r="S40" s="16"/>
      <c r="T40" s="16"/>
      <c r="U40" s="16"/>
      <c r="V40" s="36"/>
      <c r="W40" s="106"/>
      <c r="X40" s="32"/>
      <c r="Y40" s="16"/>
      <c r="Z40" s="16"/>
      <c r="AA40" s="16"/>
      <c r="AB40" s="36"/>
      <c r="AC40" s="103"/>
      <c r="AD40" s="100">
        <f>10/15</f>
        <v>0.66666666666666663</v>
      </c>
      <c r="AE40" s="16">
        <f>20/15</f>
        <v>1.3333333333333333</v>
      </c>
      <c r="AF40" s="16"/>
      <c r="AG40" s="16"/>
      <c r="AH40" s="36"/>
      <c r="AI40" s="103">
        <v>4</v>
      </c>
      <c r="AJ40" s="100"/>
      <c r="AK40" s="16"/>
      <c r="AL40" s="16"/>
      <c r="AM40" s="16"/>
      <c r="AN40" s="36"/>
      <c r="AO40" s="103"/>
      <c r="AP40" s="93"/>
      <c r="AQ40" s="16"/>
      <c r="AR40" s="16"/>
      <c r="AS40" s="16"/>
      <c r="AT40" s="36"/>
      <c r="AU40" s="13"/>
    </row>
    <row r="41" spans="1:116" s="24" customFormat="1" ht="11.25" x14ac:dyDescent="0.2">
      <c r="A41" s="165">
        <v>28</v>
      </c>
      <c r="B41" s="227" t="s">
        <v>94</v>
      </c>
      <c r="C41" s="6">
        <v>0</v>
      </c>
      <c r="D41" s="99">
        <v>1.4</v>
      </c>
      <c r="E41" s="166">
        <v>1.2</v>
      </c>
      <c r="F41" s="32">
        <v>4</v>
      </c>
      <c r="G41" s="33">
        <v>30</v>
      </c>
      <c r="H41" s="235">
        <v>15</v>
      </c>
      <c r="I41" s="16">
        <v>15</v>
      </c>
      <c r="J41" s="16"/>
      <c r="K41" s="11"/>
      <c r="L41" s="99"/>
      <c r="M41" s="8"/>
      <c r="N41" s="8"/>
      <c r="O41" s="8"/>
      <c r="P41" s="94"/>
      <c r="Q41" s="102"/>
      <c r="R41" s="100"/>
      <c r="S41" s="16"/>
      <c r="T41" s="16"/>
      <c r="U41" s="16"/>
      <c r="V41" s="36"/>
      <c r="W41" s="106"/>
      <c r="X41" s="100"/>
      <c r="Y41" s="16"/>
      <c r="Z41" s="16"/>
      <c r="AA41" s="16"/>
      <c r="AB41" s="36"/>
      <c r="AC41" s="103"/>
      <c r="AD41" s="100">
        <v>1</v>
      </c>
      <c r="AE41" s="16">
        <v>1</v>
      </c>
      <c r="AF41" s="16"/>
      <c r="AG41" s="16"/>
      <c r="AH41" s="36"/>
      <c r="AI41" s="103">
        <v>4</v>
      </c>
      <c r="AJ41" s="100"/>
      <c r="AK41" s="16"/>
      <c r="AL41" s="16"/>
      <c r="AM41" s="16"/>
      <c r="AN41" s="36"/>
      <c r="AO41" s="103"/>
      <c r="AP41" s="100"/>
      <c r="AQ41" s="16"/>
      <c r="AR41" s="16"/>
      <c r="AS41" s="16"/>
      <c r="AT41" s="36"/>
      <c r="AU41" s="13"/>
    </row>
    <row r="42" spans="1:116" s="24" customFormat="1" ht="22.5" x14ac:dyDescent="0.2">
      <c r="A42" s="165">
        <v>29</v>
      </c>
      <c r="B42" s="125" t="s">
        <v>82</v>
      </c>
      <c r="C42" s="22">
        <v>0</v>
      </c>
      <c r="D42" s="189">
        <v>3</v>
      </c>
      <c r="E42" s="166">
        <v>1.2</v>
      </c>
      <c r="F42" s="32">
        <v>3</v>
      </c>
      <c r="G42" s="33">
        <v>30</v>
      </c>
      <c r="H42" s="14"/>
      <c r="I42" s="12">
        <v>10</v>
      </c>
      <c r="J42" s="12">
        <v>20</v>
      </c>
      <c r="K42" s="11"/>
      <c r="L42" s="12"/>
      <c r="M42" s="12"/>
      <c r="N42" s="12"/>
      <c r="O42" s="12"/>
      <c r="P42" s="36"/>
      <c r="Q42" s="103"/>
      <c r="R42" s="12"/>
      <c r="S42" s="12"/>
      <c r="T42" s="12"/>
      <c r="U42" s="12"/>
      <c r="V42" s="36"/>
      <c r="W42" s="106"/>
      <c r="X42" s="12"/>
      <c r="Y42" s="12"/>
      <c r="Z42" s="12"/>
      <c r="AA42" s="12"/>
      <c r="AB42" s="36"/>
      <c r="AC42" s="103"/>
      <c r="AD42" s="101"/>
      <c r="AE42" s="37"/>
      <c r="AF42" s="37"/>
      <c r="AG42" s="12"/>
      <c r="AH42" s="36"/>
      <c r="AI42" s="13"/>
      <c r="AJ42" s="23"/>
      <c r="AK42" s="12">
        <f>10/15</f>
        <v>0.66666666666666663</v>
      </c>
      <c r="AL42" s="262">
        <f>20/15</f>
        <v>1.3333333333333333</v>
      </c>
      <c r="AM42" s="12"/>
      <c r="AN42" s="36"/>
      <c r="AO42" s="103">
        <v>3</v>
      </c>
      <c r="AP42" s="12"/>
      <c r="AQ42" s="12"/>
      <c r="AR42" s="12"/>
      <c r="AS42" s="12"/>
      <c r="AT42" s="36"/>
      <c r="AU42" s="13"/>
    </row>
    <row r="43" spans="1:116" s="24" customFormat="1" ht="11.25" x14ac:dyDescent="0.2">
      <c r="A43" s="203">
        <v>30</v>
      </c>
      <c r="B43" s="171" t="s">
        <v>104</v>
      </c>
      <c r="C43" s="6">
        <v>0</v>
      </c>
      <c r="D43" s="159">
        <v>1.4</v>
      </c>
      <c r="E43" s="205">
        <v>1.2</v>
      </c>
      <c r="F43" s="149">
        <v>3</v>
      </c>
      <c r="G43" s="191">
        <v>30</v>
      </c>
      <c r="H43" s="236">
        <v>15</v>
      </c>
      <c r="I43" s="141">
        <v>15</v>
      </c>
      <c r="J43" s="141"/>
      <c r="K43" s="29"/>
      <c r="L43" s="141"/>
      <c r="M43" s="141"/>
      <c r="N43" s="141"/>
      <c r="O43" s="141"/>
      <c r="P43" s="138"/>
      <c r="Q43" s="140"/>
      <c r="R43" s="141"/>
      <c r="S43" s="141"/>
      <c r="T43" s="141"/>
      <c r="U43" s="141"/>
      <c r="V43" s="138"/>
      <c r="W43" s="139"/>
      <c r="X43" s="141"/>
      <c r="Y43" s="141"/>
      <c r="Z43" s="141"/>
      <c r="AA43" s="141"/>
      <c r="AB43" s="138"/>
      <c r="AC43" s="140"/>
      <c r="AD43" s="143"/>
      <c r="AE43" s="141"/>
      <c r="AF43" s="141"/>
      <c r="AG43" s="141"/>
      <c r="AH43" s="138"/>
      <c r="AI43" s="148"/>
      <c r="AJ43" s="147">
        <v>1</v>
      </c>
      <c r="AK43" s="141">
        <v>1</v>
      </c>
      <c r="AL43" s="141"/>
      <c r="AM43" s="141"/>
      <c r="AN43" s="138"/>
      <c r="AO43" s="140">
        <v>3</v>
      </c>
      <c r="AP43" s="141"/>
      <c r="AQ43" s="141"/>
      <c r="AR43" s="141"/>
      <c r="AS43" s="141"/>
      <c r="AT43" s="138"/>
      <c r="AU43" s="148"/>
    </row>
    <row r="44" spans="1:116" s="24" customFormat="1" ht="11.25" x14ac:dyDescent="0.2">
      <c r="A44" s="165">
        <v>31</v>
      </c>
      <c r="B44" s="170" t="s">
        <v>62</v>
      </c>
      <c r="C44" s="6">
        <v>0</v>
      </c>
      <c r="D44" s="99">
        <v>2.2999999999999998</v>
      </c>
      <c r="E44" s="166">
        <v>1.2</v>
      </c>
      <c r="F44" s="32">
        <v>3</v>
      </c>
      <c r="G44" s="33">
        <v>30</v>
      </c>
      <c r="H44" s="100">
        <v>15</v>
      </c>
      <c r="I44" s="16">
        <v>15</v>
      </c>
      <c r="J44" s="16"/>
      <c r="K44" s="11"/>
      <c r="L44" s="99"/>
      <c r="M44" s="8"/>
      <c r="N44" s="8"/>
      <c r="O44" s="8"/>
      <c r="P44" s="94"/>
      <c r="Q44" s="111"/>
      <c r="R44" s="100"/>
      <c r="S44" s="16"/>
      <c r="T44" s="16"/>
      <c r="U44" s="16"/>
      <c r="V44" s="36"/>
      <c r="W44" s="13"/>
      <c r="X44" s="100"/>
      <c r="Y44" s="16"/>
      <c r="Z44" s="16"/>
      <c r="AA44" s="16"/>
      <c r="AB44" s="36"/>
      <c r="AC44" s="103"/>
      <c r="AD44" s="100"/>
      <c r="AE44" s="16"/>
      <c r="AF44" s="16"/>
      <c r="AG44" s="16"/>
      <c r="AH44" s="36"/>
      <c r="AI44" s="13"/>
      <c r="AJ44" s="100">
        <v>1</v>
      </c>
      <c r="AK44" s="16">
        <v>1</v>
      </c>
      <c r="AL44" s="16"/>
      <c r="AM44" s="16"/>
      <c r="AN44" s="168"/>
      <c r="AO44" s="38">
        <v>3</v>
      </c>
      <c r="AP44" s="100"/>
      <c r="AQ44" s="16"/>
      <c r="AR44" s="16"/>
      <c r="AS44" s="16"/>
      <c r="AT44" s="36"/>
      <c r="AU44" s="13"/>
    </row>
    <row r="45" spans="1:116" s="24" customFormat="1" ht="11.25" x14ac:dyDescent="0.2">
      <c r="A45" s="165">
        <v>32</v>
      </c>
      <c r="B45" s="127" t="s">
        <v>95</v>
      </c>
      <c r="C45" s="6">
        <v>0</v>
      </c>
      <c r="D45" s="99">
        <v>2</v>
      </c>
      <c r="E45" s="166">
        <v>0.6</v>
      </c>
      <c r="F45" s="32">
        <v>2</v>
      </c>
      <c r="G45" s="33">
        <v>15</v>
      </c>
      <c r="H45" s="14"/>
      <c r="I45" s="12">
        <v>15</v>
      </c>
      <c r="J45" s="12" t="s">
        <v>47</v>
      </c>
      <c r="K45" s="11"/>
      <c r="L45" s="10"/>
      <c r="M45" s="10"/>
      <c r="N45" s="10"/>
      <c r="O45" s="10"/>
      <c r="P45" s="94"/>
      <c r="Q45" s="102"/>
      <c r="R45" s="12"/>
      <c r="S45" s="12"/>
      <c r="T45" s="12"/>
      <c r="U45" s="12"/>
      <c r="V45" s="36"/>
      <c r="W45" s="106"/>
      <c r="X45" s="12"/>
      <c r="Y45" s="12"/>
      <c r="Z45" s="12"/>
      <c r="AA45" s="12"/>
      <c r="AB45" s="36"/>
      <c r="AC45" s="103"/>
      <c r="AD45" s="12"/>
      <c r="AE45" s="12"/>
      <c r="AF45" s="12"/>
      <c r="AG45" s="12"/>
      <c r="AH45" s="36"/>
      <c r="AI45" s="13"/>
      <c r="AJ45" s="14"/>
      <c r="AK45" s="12">
        <v>1</v>
      </c>
      <c r="AL45" s="12"/>
      <c r="AM45" s="12"/>
      <c r="AN45" s="15"/>
      <c r="AO45" s="38">
        <v>2</v>
      </c>
      <c r="AP45" s="12"/>
      <c r="AQ45" s="12"/>
      <c r="AR45" s="12"/>
      <c r="AS45" s="12"/>
      <c r="AT45" s="36"/>
      <c r="AU45" s="106"/>
    </row>
    <row r="46" spans="1:116" s="260" customFormat="1" ht="11.25" x14ac:dyDescent="0.2">
      <c r="A46" s="165">
        <v>33</v>
      </c>
      <c r="B46" s="170" t="s">
        <v>103</v>
      </c>
      <c r="C46" s="6">
        <v>1</v>
      </c>
      <c r="D46" s="99">
        <v>1.4</v>
      </c>
      <c r="E46" s="166">
        <v>1.8</v>
      </c>
      <c r="F46" s="32">
        <v>3</v>
      </c>
      <c r="G46" s="33">
        <v>45</v>
      </c>
      <c r="H46" s="100">
        <v>15</v>
      </c>
      <c r="I46" s="16">
        <v>30</v>
      </c>
      <c r="J46" s="16"/>
      <c r="K46" s="11"/>
      <c r="L46" s="99"/>
      <c r="M46" s="8"/>
      <c r="N46" s="8"/>
      <c r="O46" s="8"/>
      <c r="P46" s="94"/>
      <c r="Q46" s="111"/>
      <c r="R46" s="100"/>
      <c r="S46" s="16"/>
      <c r="T46" s="16"/>
      <c r="U46" s="16"/>
      <c r="V46" s="36"/>
      <c r="W46" s="13"/>
      <c r="X46" s="100"/>
      <c r="Y46" s="16"/>
      <c r="Z46" s="16"/>
      <c r="AA46" s="16"/>
      <c r="AB46" s="36"/>
      <c r="AC46" s="103"/>
      <c r="AD46" s="100"/>
      <c r="AE46" s="16"/>
      <c r="AF46" s="16"/>
      <c r="AG46" s="16"/>
      <c r="AH46" s="36"/>
      <c r="AI46" s="13"/>
      <c r="AJ46" s="100">
        <v>1</v>
      </c>
      <c r="AK46" s="16">
        <v>2</v>
      </c>
      <c r="AL46" s="16"/>
      <c r="AM46" s="16"/>
      <c r="AN46" s="168">
        <v>1</v>
      </c>
      <c r="AO46" s="38">
        <v>3</v>
      </c>
      <c r="AP46" s="100"/>
      <c r="AQ46" s="16"/>
      <c r="AR46" s="16"/>
      <c r="AS46" s="16"/>
      <c r="AT46" s="36"/>
      <c r="AU46" s="13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</row>
    <row r="47" spans="1:116" s="24" customFormat="1" ht="13.5" customHeight="1" thickBot="1" x14ac:dyDescent="0.25">
      <c r="A47" s="203">
        <v>34</v>
      </c>
      <c r="B47" s="40" t="s">
        <v>89</v>
      </c>
      <c r="C47" s="27">
        <v>0</v>
      </c>
      <c r="D47" s="159">
        <v>2.8</v>
      </c>
      <c r="E47" s="205">
        <v>1.8</v>
      </c>
      <c r="F47" s="149">
        <v>4</v>
      </c>
      <c r="G47" s="191">
        <v>45</v>
      </c>
      <c r="H47" s="143">
        <v>15</v>
      </c>
      <c r="I47" s="141">
        <v>30</v>
      </c>
      <c r="J47" s="141" t="s">
        <v>47</v>
      </c>
      <c r="K47" s="29"/>
      <c r="L47" s="28"/>
      <c r="M47" s="28"/>
      <c r="N47" s="28"/>
      <c r="O47" s="28"/>
      <c r="P47" s="98"/>
      <c r="Q47" s="105"/>
      <c r="R47" s="141"/>
      <c r="S47" s="141"/>
      <c r="T47" s="141"/>
      <c r="U47" s="141"/>
      <c r="V47" s="138"/>
      <c r="W47" s="139"/>
      <c r="X47" s="141"/>
      <c r="Y47" s="141"/>
      <c r="Z47" s="141"/>
      <c r="AA47" s="141"/>
      <c r="AB47" s="138"/>
      <c r="AC47" s="140"/>
      <c r="AD47" s="141"/>
      <c r="AE47" s="141"/>
      <c r="AF47" s="141"/>
      <c r="AG47" s="141"/>
      <c r="AH47" s="138"/>
      <c r="AI47" s="139"/>
      <c r="AJ47" s="143">
        <v>1</v>
      </c>
      <c r="AK47" s="141">
        <v>2</v>
      </c>
      <c r="AL47" s="141"/>
      <c r="AM47" s="141"/>
      <c r="AN47" s="44"/>
      <c r="AO47" s="43">
        <v>4</v>
      </c>
      <c r="AP47" s="141"/>
      <c r="AQ47" s="141"/>
      <c r="AR47" s="141"/>
      <c r="AS47" s="141"/>
      <c r="AT47" s="138"/>
      <c r="AU47" s="139"/>
    </row>
    <row r="48" spans="1:116" s="24" customFormat="1" ht="13.5" customHeight="1" thickBot="1" x14ac:dyDescent="0.25">
      <c r="A48" s="142" t="s">
        <v>33</v>
      </c>
      <c r="B48" s="144" t="s">
        <v>68</v>
      </c>
      <c r="C48" s="242">
        <f>SUM(C49:C52)</f>
        <v>0</v>
      </c>
      <c r="D48" s="350">
        <f>SUM(D49:D52)</f>
        <v>15</v>
      </c>
      <c r="E48" s="351">
        <f>SUM(E49:E52)</f>
        <v>14.4</v>
      </c>
      <c r="F48" s="145">
        <f>SUM(F49:F52)</f>
        <v>26</v>
      </c>
      <c r="G48" s="145">
        <f>SUM(G49:G52)</f>
        <v>360</v>
      </c>
      <c r="H48" s="248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</row>
    <row r="49" spans="1:139" s="24" customFormat="1" ht="11.25" x14ac:dyDescent="0.2">
      <c r="A49" s="39">
        <v>35</v>
      </c>
      <c r="B49" s="156" t="s">
        <v>34</v>
      </c>
      <c r="C49" s="27">
        <v>0</v>
      </c>
      <c r="D49" s="190">
        <f>ROUND(D78,1)</f>
        <v>0</v>
      </c>
      <c r="E49" s="190">
        <f>ROUND(E78,1)</f>
        <v>3.6</v>
      </c>
      <c r="F49" s="163">
        <v>6</v>
      </c>
      <c r="G49" s="42">
        <v>90</v>
      </c>
      <c r="H49" s="155">
        <v>90</v>
      </c>
      <c r="I49" s="28"/>
      <c r="J49" s="28"/>
      <c r="K49" s="29"/>
      <c r="L49" s="28">
        <v>6</v>
      </c>
      <c r="M49" s="28"/>
      <c r="N49" s="28"/>
      <c r="O49" s="28"/>
      <c r="P49" s="135"/>
      <c r="Q49" s="136">
        <v>6</v>
      </c>
      <c r="R49" s="141"/>
      <c r="S49" s="141"/>
      <c r="T49" s="141"/>
      <c r="U49" s="141"/>
      <c r="V49" s="138"/>
      <c r="W49" s="139"/>
      <c r="X49" s="141"/>
      <c r="Y49" s="141"/>
      <c r="Z49" s="141"/>
      <c r="AA49" s="141"/>
      <c r="AB49" s="138"/>
      <c r="AC49" s="140"/>
      <c r="AD49" s="141"/>
      <c r="AE49" s="141"/>
      <c r="AF49" s="141"/>
      <c r="AG49" s="141"/>
      <c r="AH49" s="138"/>
      <c r="AI49" s="139"/>
      <c r="AJ49" s="141"/>
      <c r="AK49" s="141"/>
      <c r="AL49" s="141"/>
      <c r="AM49" s="141"/>
      <c r="AN49" s="138"/>
      <c r="AO49" s="140"/>
      <c r="AP49" s="141"/>
      <c r="AQ49" s="141"/>
      <c r="AR49" s="141"/>
      <c r="AS49" s="141"/>
      <c r="AT49" s="138"/>
      <c r="AU49" s="139"/>
    </row>
    <row r="50" spans="1:139" s="24" customFormat="1" ht="11.25" x14ac:dyDescent="0.2">
      <c r="A50" s="31">
        <v>36</v>
      </c>
      <c r="B50" s="95" t="s">
        <v>35</v>
      </c>
      <c r="C50" s="6">
        <v>0</v>
      </c>
      <c r="D50" s="189">
        <f>ROUND(D83,1)</f>
        <v>6</v>
      </c>
      <c r="E50" s="189">
        <f>ROUND(E83,1)</f>
        <v>3.6</v>
      </c>
      <c r="F50" s="162">
        <v>6</v>
      </c>
      <c r="G50" s="21">
        <v>90</v>
      </c>
      <c r="H50" s="9"/>
      <c r="I50" s="10">
        <v>30</v>
      </c>
      <c r="J50" s="10">
        <v>60</v>
      </c>
      <c r="K50" s="11"/>
      <c r="L50" s="10"/>
      <c r="M50" s="10"/>
      <c r="N50" s="10"/>
      <c r="O50" s="10"/>
      <c r="P50" s="94"/>
      <c r="Q50" s="116"/>
      <c r="R50" s="12"/>
      <c r="S50" s="12">
        <v>2</v>
      </c>
      <c r="T50" s="12">
        <v>4</v>
      </c>
      <c r="U50" s="12"/>
      <c r="V50" s="36"/>
      <c r="W50" s="106">
        <v>6</v>
      </c>
      <c r="X50" s="12"/>
      <c r="Y50" s="12"/>
      <c r="Z50" s="12"/>
      <c r="AA50" s="12"/>
      <c r="AB50" s="36"/>
      <c r="AC50" s="103"/>
      <c r="AD50" s="12"/>
      <c r="AE50" s="12"/>
      <c r="AF50" s="12"/>
      <c r="AG50" s="12"/>
      <c r="AH50" s="36"/>
      <c r="AI50" s="106"/>
      <c r="AJ50" s="12"/>
      <c r="AK50" s="12"/>
      <c r="AL50" s="12"/>
      <c r="AM50" s="12"/>
      <c r="AN50" s="36"/>
      <c r="AO50" s="103"/>
      <c r="AP50" s="12"/>
      <c r="AQ50" s="12"/>
      <c r="AR50" s="12"/>
      <c r="AS50" s="12"/>
      <c r="AT50" s="36"/>
      <c r="AU50" s="106"/>
    </row>
    <row r="51" spans="1:139" s="24" customFormat="1" ht="11.25" x14ac:dyDescent="0.2">
      <c r="A51" s="31">
        <v>37</v>
      </c>
      <c r="B51" s="95" t="s">
        <v>36</v>
      </c>
      <c r="C51" s="6">
        <v>0</v>
      </c>
      <c r="D51" s="189">
        <f>ROUND(D88,1)</f>
        <v>3</v>
      </c>
      <c r="E51" s="8">
        <v>3.6</v>
      </c>
      <c r="F51" s="162">
        <v>6</v>
      </c>
      <c r="G51" s="21">
        <v>90</v>
      </c>
      <c r="H51" s="9">
        <v>45</v>
      </c>
      <c r="I51" s="10">
        <v>45</v>
      </c>
      <c r="J51" s="10"/>
      <c r="K51" s="11"/>
      <c r="L51" s="10"/>
      <c r="M51" s="10"/>
      <c r="N51" s="10"/>
      <c r="O51" s="10"/>
      <c r="P51" s="94"/>
      <c r="Q51" s="116"/>
      <c r="R51" s="12"/>
      <c r="S51" s="12"/>
      <c r="T51" s="12"/>
      <c r="U51" s="12"/>
      <c r="V51" s="36"/>
      <c r="W51" s="106"/>
      <c r="X51" s="12">
        <v>3</v>
      </c>
      <c r="Y51" s="12">
        <v>3</v>
      </c>
      <c r="Z51" s="12"/>
      <c r="AA51" s="12"/>
      <c r="AB51" s="36"/>
      <c r="AC51" s="103">
        <v>6</v>
      </c>
      <c r="AD51" s="12"/>
      <c r="AE51" s="12"/>
      <c r="AF51" s="12"/>
      <c r="AG51" s="12"/>
      <c r="AH51" s="36"/>
      <c r="AI51" s="106"/>
      <c r="AJ51" s="12"/>
      <c r="AK51" s="12"/>
      <c r="AL51" s="12"/>
      <c r="AM51" s="12"/>
      <c r="AN51" s="36"/>
      <c r="AO51" s="103"/>
      <c r="AP51" s="12"/>
      <c r="AQ51" s="12"/>
      <c r="AR51" s="12"/>
      <c r="AS51" s="12"/>
      <c r="AT51" s="36"/>
      <c r="AU51" s="106"/>
    </row>
    <row r="52" spans="1:139" s="24" customFormat="1" ht="12" thickBot="1" x14ac:dyDescent="0.25">
      <c r="A52" s="39">
        <v>38</v>
      </c>
      <c r="B52" s="95" t="s">
        <v>37</v>
      </c>
      <c r="C52" s="6">
        <v>0</v>
      </c>
      <c r="D52" s="189">
        <f>ROUND(D93,1)</f>
        <v>6</v>
      </c>
      <c r="E52" s="189">
        <f>ROUND(E93,1)</f>
        <v>3.6</v>
      </c>
      <c r="F52" s="162">
        <v>8</v>
      </c>
      <c r="G52" s="21">
        <v>90</v>
      </c>
      <c r="H52" s="9">
        <v>30</v>
      </c>
      <c r="I52" s="10">
        <v>60</v>
      </c>
      <c r="J52" s="10"/>
      <c r="K52" s="11"/>
      <c r="L52" s="10"/>
      <c r="M52" s="10"/>
      <c r="N52" s="10"/>
      <c r="O52" s="10"/>
      <c r="P52" s="94"/>
      <c r="Q52" s="116"/>
      <c r="R52" s="12"/>
      <c r="S52" s="12"/>
      <c r="T52" s="12"/>
      <c r="U52" s="12"/>
      <c r="V52" s="36"/>
      <c r="W52" s="106"/>
      <c r="X52" s="12"/>
      <c r="Y52" s="12"/>
      <c r="Z52" s="12"/>
      <c r="AA52" s="12"/>
      <c r="AB52" s="36"/>
      <c r="AC52" s="103"/>
      <c r="AD52" s="12">
        <v>2</v>
      </c>
      <c r="AE52" s="12">
        <v>4</v>
      </c>
      <c r="AF52" s="12"/>
      <c r="AG52" s="12"/>
      <c r="AH52" s="36"/>
      <c r="AI52" s="106">
        <v>8</v>
      </c>
      <c r="AJ52" s="12"/>
      <c r="AK52" s="12"/>
      <c r="AL52" s="12"/>
      <c r="AM52" s="12"/>
      <c r="AN52" s="36"/>
      <c r="AO52" s="103"/>
      <c r="AP52" s="12"/>
      <c r="AQ52" s="12"/>
      <c r="AR52" s="12"/>
      <c r="AS52" s="12"/>
      <c r="AT52" s="36"/>
      <c r="AU52" s="106"/>
    </row>
    <row r="53" spans="1:139" s="57" customFormat="1" ht="11.25" x14ac:dyDescent="0.2">
      <c r="A53" s="353" t="s">
        <v>50</v>
      </c>
      <c r="B53" s="348" t="s">
        <v>141</v>
      </c>
      <c r="C53" s="354">
        <f>SUM(C54)</f>
        <v>1</v>
      </c>
      <c r="D53" s="355">
        <f>SUM(D54)</f>
        <v>32.6</v>
      </c>
      <c r="E53" s="355">
        <f t="shared" ref="E53:G53" si="0">SUM(E54)</f>
        <v>32.6</v>
      </c>
      <c r="F53" s="355">
        <f t="shared" si="0"/>
        <v>33</v>
      </c>
      <c r="G53" s="355">
        <f t="shared" si="0"/>
        <v>0</v>
      </c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6"/>
      <c r="AE53" s="356"/>
      <c r="AF53" s="356"/>
      <c r="AG53" s="356"/>
      <c r="AH53" s="356"/>
      <c r="AI53" s="356"/>
      <c r="AJ53" s="356"/>
      <c r="AK53" s="356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5"/>
      <c r="AW53" s="5"/>
      <c r="DM53" s="357"/>
      <c r="DN53" s="357"/>
      <c r="DO53" s="357"/>
      <c r="DP53" s="357"/>
      <c r="DQ53" s="357"/>
      <c r="DR53" s="357"/>
      <c r="DS53" s="357"/>
      <c r="DT53" s="357"/>
      <c r="DU53" s="357"/>
      <c r="DV53" s="357"/>
      <c r="DW53" s="357"/>
      <c r="DX53" s="357"/>
      <c r="DY53" s="357"/>
      <c r="DZ53" s="357"/>
      <c r="EA53" s="357"/>
      <c r="EB53" s="357"/>
      <c r="EC53" s="357"/>
      <c r="ED53" s="357"/>
      <c r="EE53" s="357"/>
      <c r="EF53" s="357"/>
      <c r="EG53" s="357"/>
      <c r="EH53" s="357"/>
      <c r="EI53" s="357"/>
    </row>
    <row r="54" spans="1:139" thickBot="1" x14ac:dyDescent="0.25">
      <c r="A54" s="343">
        <v>40</v>
      </c>
      <c r="B54" s="358" t="s">
        <v>141</v>
      </c>
      <c r="C54" s="359">
        <v>1</v>
      </c>
      <c r="D54" s="352">
        <v>32.6</v>
      </c>
      <c r="E54" s="206">
        <v>32.6</v>
      </c>
      <c r="F54" s="35">
        <v>33</v>
      </c>
      <c r="G54" s="360"/>
      <c r="H54" s="361"/>
      <c r="I54" s="362"/>
      <c r="J54" s="362"/>
      <c r="K54" s="363"/>
      <c r="L54" s="364"/>
      <c r="M54" s="365"/>
      <c r="N54" s="365"/>
      <c r="O54" s="365"/>
      <c r="P54" s="366"/>
      <c r="Q54" s="367"/>
      <c r="R54" s="364"/>
      <c r="S54" s="365"/>
      <c r="T54" s="365"/>
      <c r="U54" s="365"/>
      <c r="V54" s="366"/>
      <c r="W54" s="368"/>
      <c r="X54" s="364"/>
      <c r="Y54" s="365"/>
      <c r="Z54" s="365"/>
      <c r="AA54" s="365"/>
      <c r="AB54" s="366"/>
      <c r="AC54" s="369"/>
      <c r="AD54" s="364"/>
      <c r="AE54" s="365"/>
      <c r="AF54" s="365"/>
      <c r="AG54" s="365"/>
      <c r="AH54" s="366"/>
      <c r="AI54" s="370"/>
      <c r="AJ54" s="364"/>
      <c r="AK54" s="365"/>
      <c r="AL54" s="365"/>
      <c r="AM54" s="365"/>
      <c r="AN54" s="366"/>
      <c r="AO54" s="369">
        <v>7</v>
      </c>
      <c r="AP54" s="364"/>
      <c r="AQ54" s="365"/>
      <c r="AR54" s="365"/>
      <c r="AS54" s="365"/>
      <c r="AT54" s="366">
        <v>1</v>
      </c>
      <c r="AU54" s="370">
        <v>26</v>
      </c>
      <c r="AV54" s="5"/>
      <c r="AW54" s="5"/>
      <c r="DM54" s="371"/>
      <c r="DN54" s="371"/>
      <c r="DO54" s="371"/>
      <c r="DP54" s="371"/>
      <c r="DQ54" s="371"/>
      <c r="DR54" s="371"/>
      <c r="DS54" s="371"/>
      <c r="DT54" s="371"/>
      <c r="DU54" s="371"/>
      <c r="DV54" s="371"/>
      <c r="DW54" s="371"/>
      <c r="DX54" s="371"/>
      <c r="DY54" s="371"/>
      <c r="DZ54" s="371"/>
      <c r="EA54" s="371"/>
      <c r="EB54" s="371"/>
      <c r="EC54" s="371"/>
      <c r="ED54" s="371"/>
      <c r="EE54" s="371"/>
      <c r="EF54" s="371"/>
      <c r="EG54" s="371"/>
      <c r="EH54" s="371"/>
      <c r="EI54" s="371"/>
    </row>
    <row r="55" spans="1:139" x14ac:dyDescent="0.2">
      <c r="A55" s="353" t="s">
        <v>140</v>
      </c>
      <c r="B55" s="348" t="s">
        <v>136</v>
      </c>
      <c r="C55" s="354">
        <f>SUM(C56:C56)</f>
        <v>1</v>
      </c>
      <c r="D55" s="355">
        <f>SUM(D56:D56)</f>
        <v>8</v>
      </c>
      <c r="E55" s="355">
        <f>SUM(E56:E56)</f>
        <v>2.8</v>
      </c>
      <c r="F55" s="355">
        <f>SUM(F56:F56)</f>
        <v>10</v>
      </c>
      <c r="G55" s="355">
        <f>SUM(G56:G56)</f>
        <v>70</v>
      </c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</row>
    <row r="56" spans="1:139" x14ac:dyDescent="0.2">
      <c r="A56" s="39">
        <v>40</v>
      </c>
      <c r="B56" s="349" t="s">
        <v>115</v>
      </c>
      <c r="C56" s="27">
        <v>1</v>
      </c>
      <c r="D56" s="190">
        <v>8</v>
      </c>
      <c r="E56" s="146">
        <v>2.8</v>
      </c>
      <c r="F56" s="163">
        <v>10</v>
      </c>
      <c r="G56" s="42">
        <v>70</v>
      </c>
      <c r="H56" s="155"/>
      <c r="I56" s="28"/>
      <c r="J56" s="28"/>
      <c r="K56" s="29">
        <v>70</v>
      </c>
      <c r="L56" s="28"/>
      <c r="M56" s="28"/>
      <c r="N56" s="28"/>
      <c r="O56" s="28"/>
      <c r="P56" s="98"/>
      <c r="Q56" s="105"/>
      <c r="R56" s="28"/>
      <c r="S56" s="28"/>
      <c r="T56" s="28"/>
      <c r="U56" s="28"/>
      <c r="V56" s="98"/>
      <c r="W56" s="96"/>
      <c r="X56" s="28"/>
      <c r="Y56" s="28"/>
      <c r="Z56" s="28"/>
      <c r="AA56" s="28"/>
      <c r="AB56" s="98"/>
      <c r="AC56" s="105"/>
      <c r="AD56" s="28"/>
      <c r="AE56" s="28"/>
      <c r="AF56" s="28"/>
      <c r="AG56" s="28"/>
      <c r="AH56" s="98"/>
      <c r="AI56" s="96"/>
      <c r="AJ56" s="28"/>
      <c r="AK56" s="28"/>
      <c r="AL56" s="28"/>
      <c r="AM56" s="28">
        <v>2</v>
      </c>
      <c r="AN56" s="98"/>
      <c r="AO56" s="105">
        <v>3</v>
      </c>
      <c r="AP56" s="28"/>
      <c r="AQ56" s="28"/>
      <c r="AR56" s="28"/>
      <c r="AS56" s="261">
        <f>40/15</f>
        <v>2.6666666666666665</v>
      </c>
      <c r="AT56" s="98">
        <v>1</v>
      </c>
      <c r="AU56" s="96">
        <v>7</v>
      </c>
    </row>
    <row r="57" spans="1:139" x14ac:dyDescent="0.2">
      <c r="A57" s="17"/>
      <c r="B57" s="18" t="s">
        <v>51</v>
      </c>
      <c r="C57" s="45"/>
      <c r="D57" s="45"/>
      <c r="E57" s="45"/>
      <c r="F57" s="164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 t="s">
        <v>38</v>
      </c>
      <c r="AS57" s="30"/>
      <c r="AT57" s="30"/>
      <c r="AU57" s="30"/>
    </row>
    <row r="58" spans="1:139" x14ac:dyDescent="0.2">
      <c r="A58" s="46"/>
      <c r="B58" s="47"/>
      <c r="C58" s="207">
        <f>C55+C48+C36+C27+C18+C9+C53</f>
        <v>15</v>
      </c>
      <c r="D58" s="207">
        <f>D55+D48+D36+D27+D18+D9+D53</f>
        <v>105.6</v>
      </c>
      <c r="E58" s="207">
        <f>E55+E48+E36+E27+E18+E9+E53</f>
        <v>102.91999999999999</v>
      </c>
      <c r="F58" s="372">
        <f>F55+F48+F36+F27+F18+F9+F53</f>
        <v>182</v>
      </c>
      <c r="G58" s="48">
        <f>G55+G48+G36+G27+G18+G9</f>
        <v>1818</v>
      </c>
      <c r="H58" s="49">
        <f t="shared" ref="H58:AU58" si="1">SUM(H10:H56)</f>
        <v>659</v>
      </c>
      <c r="I58" s="49">
        <f t="shared" si="1"/>
        <v>844</v>
      </c>
      <c r="J58" s="49">
        <f t="shared" si="1"/>
        <v>155</v>
      </c>
      <c r="K58" s="49">
        <f t="shared" si="1"/>
        <v>160</v>
      </c>
      <c r="L58" s="49">
        <f t="shared" si="1"/>
        <v>14</v>
      </c>
      <c r="M58" s="49">
        <f t="shared" si="1"/>
        <v>7.1</v>
      </c>
      <c r="N58" s="49">
        <f t="shared" si="1"/>
        <v>2</v>
      </c>
      <c r="O58" s="49">
        <f t="shared" si="1"/>
        <v>4</v>
      </c>
      <c r="P58" s="49">
        <f t="shared" si="1"/>
        <v>2</v>
      </c>
      <c r="Q58" s="157">
        <f t="shared" si="1"/>
        <v>30.5</v>
      </c>
      <c r="R58" s="49">
        <f t="shared" si="1"/>
        <v>8.5300000000000011</v>
      </c>
      <c r="S58" s="49">
        <f t="shared" si="1"/>
        <v>12</v>
      </c>
      <c r="T58" s="49">
        <f t="shared" si="1"/>
        <v>4</v>
      </c>
      <c r="U58" s="49">
        <f t="shared" si="1"/>
        <v>2</v>
      </c>
      <c r="V58" s="49">
        <f t="shared" si="1"/>
        <v>4</v>
      </c>
      <c r="W58" s="157">
        <f t="shared" si="1"/>
        <v>29.5</v>
      </c>
      <c r="X58" s="49">
        <f t="shared" si="1"/>
        <v>11.6</v>
      </c>
      <c r="Y58" s="49">
        <f t="shared" si="1"/>
        <v>16</v>
      </c>
      <c r="Z58" s="49">
        <f t="shared" si="1"/>
        <v>2</v>
      </c>
      <c r="AA58" s="49">
        <f t="shared" si="1"/>
        <v>0</v>
      </c>
      <c r="AB58" s="49">
        <f t="shared" si="1"/>
        <v>4</v>
      </c>
      <c r="AC58" s="157">
        <f t="shared" si="1"/>
        <v>30.5</v>
      </c>
      <c r="AD58" s="49">
        <f t="shared" si="1"/>
        <v>5.8066666666666666</v>
      </c>
      <c r="AE58" s="49">
        <f t="shared" si="1"/>
        <v>11.473333333333333</v>
      </c>
      <c r="AF58" s="49">
        <f t="shared" si="1"/>
        <v>1</v>
      </c>
      <c r="AG58" s="49">
        <f t="shared" si="1"/>
        <v>0</v>
      </c>
      <c r="AH58" s="49">
        <f t="shared" si="1"/>
        <v>2</v>
      </c>
      <c r="AI58" s="157">
        <f t="shared" si="1"/>
        <v>28.5</v>
      </c>
      <c r="AJ58" s="157">
        <f t="shared" si="1"/>
        <v>4</v>
      </c>
      <c r="AK58" s="49">
        <f t="shared" si="1"/>
        <v>9.6666666666666661</v>
      </c>
      <c r="AL58" s="49">
        <f t="shared" si="1"/>
        <v>1.3333333333333333</v>
      </c>
      <c r="AM58" s="49">
        <f t="shared" si="1"/>
        <v>2</v>
      </c>
      <c r="AN58" s="49">
        <f t="shared" si="1"/>
        <v>1</v>
      </c>
      <c r="AO58" s="157">
        <f t="shared" si="1"/>
        <v>30</v>
      </c>
      <c r="AP58" s="49">
        <f t="shared" si="1"/>
        <v>0</v>
      </c>
      <c r="AQ58" s="49">
        <f t="shared" si="1"/>
        <v>0</v>
      </c>
      <c r="AR58" s="49">
        <f t="shared" si="1"/>
        <v>0</v>
      </c>
      <c r="AS58" s="49">
        <f t="shared" si="1"/>
        <v>2.6666666666666665</v>
      </c>
      <c r="AT58" s="49">
        <f t="shared" si="1"/>
        <v>2</v>
      </c>
      <c r="AU58" s="49">
        <f t="shared" si="1"/>
        <v>33</v>
      </c>
    </row>
    <row r="59" spans="1:139" ht="13.5" thickBot="1" x14ac:dyDescent="0.25">
      <c r="A59" s="50"/>
      <c r="B59" s="51" t="s">
        <v>39</v>
      </c>
      <c r="C59" s="52"/>
      <c r="D59" s="52"/>
      <c r="E59" s="52"/>
      <c r="F59" s="52"/>
      <c r="G59" s="53"/>
      <c r="H59" s="52"/>
      <c r="I59" s="52"/>
      <c r="J59" s="52"/>
      <c r="K59" s="54"/>
      <c r="L59" s="413">
        <f>SUM(L58:O58)</f>
        <v>27.1</v>
      </c>
      <c r="M59" s="414"/>
      <c r="N59" s="414"/>
      <c r="O59" s="414"/>
      <c r="P59" s="414"/>
      <c r="Q59" s="415"/>
      <c r="R59" s="413">
        <f>SUM(R58:U58)</f>
        <v>26.53</v>
      </c>
      <c r="S59" s="414"/>
      <c r="T59" s="414"/>
      <c r="U59" s="414"/>
      <c r="V59" s="414"/>
      <c r="W59" s="415"/>
      <c r="X59" s="413">
        <f>SUM(X58:AA58)</f>
        <v>29.6</v>
      </c>
      <c r="Y59" s="414"/>
      <c r="Z59" s="414"/>
      <c r="AA59" s="414"/>
      <c r="AB59" s="414"/>
      <c r="AC59" s="415"/>
      <c r="AD59" s="413">
        <f>SUM(AD58:AG58)</f>
        <v>18.28</v>
      </c>
      <c r="AE59" s="414"/>
      <c r="AF59" s="414"/>
      <c r="AG59" s="414"/>
      <c r="AH59" s="414"/>
      <c r="AI59" s="415"/>
      <c r="AJ59" s="413">
        <f>SUM(AJ58:AM58)</f>
        <v>17</v>
      </c>
      <c r="AK59" s="414"/>
      <c r="AL59" s="414"/>
      <c r="AM59" s="414"/>
      <c r="AN59" s="414"/>
      <c r="AO59" s="415"/>
      <c r="AP59" s="413">
        <f>SUM(AP58:AS58)</f>
        <v>2.6666666666666665</v>
      </c>
      <c r="AQ59" s="414"/>
      <c r="AR59" s="414"/>
      <c r="AS59" s="414"/>
      <c r="AT59" s="414"/>
      <c r="AU59" s="415"/>
    </row>
    <row r="60" spans="1:139" ht="13.5" thickTop="1" x14ac:dyDescent="0.2">
      <c r="B60" s="34"/>
      <c r="C60" s="56"/>
      <c r="D60" s="19"/>
      <c r="E60" s="19"/>
      <c r="F60" s="19"/>
      <c r="G60" s="57"/>
      <c r="H60" s="57"/>
      <c r="I60" s="19"/>
      <c r="J60" s="19"/>
      <c r="K60" s="19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108"/>
      <c r="AC60" s="58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108"/>
      <c r="AO60" s="58"/>
      <c r="AP60" s="232"/>
      <c r="AQ60" s="57"/>
      <c r="AR60" s="57"/>
      <c r="AS60" s="57"/>
      <c r="AT60" s="57"/>
      <c r="AU60" s="57"/>
    </row>
    <row r="61" spans="1:139" x14ac:dyDescent="0.2">
      <c r="B61" s="34"/>
      <c r="C61" s="59"/>
      <c r="D61" s="60"/>
      <c r="E61" s="60"/>
      <c r="F61" s="60"/>
      <c r="G61" s="60"/>
      <c r="H61" s="251"/>
      <c r="I61" s="60"/>
      <c r="J61" s="60"/>
      <c r="K61" s="60"/>
      <c r="L61" s="61" t="s">
        <v>40</v>
      </c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2"/>
      <c r="AD61" s="57"/>
      <c r="AE61" s="57"/>
      <c r="AF61" s="57"/>
      <c r="AG61" s="57"/>
      <c r="AH61" s="57"/>
      <c r="AI61" s="57"/>
      <c r="AJ61" s="60"/>
      <c r="AK61" s="57"/>
      <c r="AL61" s="57"/>
      <c r="AM61" s="57"/>
      <c r="AN61" s="57"/>
      <c r="AO61" s="58"/>
      <c r="AP61" s="63" t="s">
        <v>41</v>
      </c>
      <c r="AQ61" s="232"/>
      <c r="AR61" s="57"/>
      <c r="AS61" s="57"/>
      <c r="AT61" s="57"/>
      <c r="AU61" s="57"/>
    </row>
    <row r="62" spans="1:139" ht="13.5" thickBot="1" x14ac:dyDescent="0.25">
      <c r="B62" s="34"/>
      <c r="C62" s="64" t="s">
        <v>42</v>
      </c>
      <c r="D62" s="65"/>
      <c r="E62" s="65"/>
      <c r="F62" s="65"/>
      <c r="G62" s="65"/>
      <c r="H62" s="252"/>
      <c r="I62" s="66" t="s">
        <v>43</v>
      </c>
      <c r="J62" s="67"/>
      <c r="K62" s="67"/>
      <c r="L62" s="65"/>
      <c r="M62" s="253"/>
      <c r="N62" s="68" t="s">
        <v>44</v>
      </c>
      <c r="O62" s="69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1"/>
      <c r="AC62" s="71"/>
      <c r="AD62" s="72" t="s">
        <v>45</v>
      </c>
      <c r="AE62" s="72"/>
      <c r="AF62" s="72"/>
      <c r="AG62" s="73"/>
      <c r="AH62" s="73"/>
      <c r="AI62" s="399">
        <v>44835</v>
      </c>
      <c r="AJ62" s="400"/>
      <c r="AK62" s="400"/>
      <c r="AL62" s="73"/>
      <c r="AM62" s="73"/>
      <c r="AN62" s="73"/>
      <c r="AO62" s="74"/>
      <c r="AP62" s="63" t="s">
        <v>90</v>
      </c>
      <c r="AQ62" s="57"/>
      <c r="AR62" s="57"/>
      <c r="AS62" s="57"/>
      <c r="AT62" s="57"/>
      <c r="AU62" s="57"/>
    </row>
    <row r="63" spans="1:139" x14ac:dyDescent="0.2">
      <c r="B63" s="34"/>
      <c r="C63" s="75"/>
      <c r="D63" s="76"/>
      <c r="E63" s="76"/>
      <c r="F63" s="76"/>
      <c r="G63" s="76"/>
      <c r="H63" s="77"/>
      <c r="I63" s="78"/>
      <c r="J63" s="78"/>
      <c r="K63" s="78"/>
      <c r="L63" s="76"/>
      <c r="M63" s="254"/>
      <c r="N63" s="402" t="s">
        <v>54</v>
      </c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4"/>
      <c r="AD63" s="63"/>
      <c r="AE63" s="57"/>
      <c r="AF63" s="63"/>
      <c r="AG63" s="57"/>
      <c r="AH63" s="57"/>
      <c r="AI63" s="57"/>
      <c r="AJ63" s="57"/>
      <c r="AK63" s="57"/>
      <c r="AL63" s="57"/>
      <c r="AM63" s="57"/>
      <c r="AN63" s="57"/>
      <c r="AO63" s="58"/>
      <c r="AP63" s="63"/>
      <c r="AQ63" s="57"/>
      <c r="AR63" s="57"/>
      <c r="AS63" s="57"/>
      <c r="AT63" s="57"/>
      <c r="AU63" s="57"/>
    </row>
    <row r="64" spans="1:139" x14ac:dyDescent="0.2">
      <c r="A64" s="79"/>
      <c r="B64" s="34"/>
      <c r="C64" s="80"/>
      <c r="D64" s="401" t="s">
        <v>138</v>
      </c>
      <c r="E64" s="401"/>
      <c r="F64" s="401"/>
      <c r="G64" s="401"/>
      <c r="H64" s="232"/>
      <c r="I64" s="82"/>
      <c r="J64" s="401" t="s">
        <v>81</v>
      </c>
      <c r="K64" s="401"/>
      <c r="L64" s="401"/>
      <c r="M64" s="255"/>
      <c r="N64" s="405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406"/>
      <c r="AC64" s="407"/>
      <c r="AD64" s="83"/>
      <c r="AE64" s="40"/>
      <c r="AF64" s="83"/>
      <c r="AG64" s="40"/>
      <c r="AH64" s="40"/>
      <c r="AI64" s="40"/>
      <c r="AJ64" s="40"/>
      <c r="AK64" s="40"/>
      <c r="AL64" s="40"/>
      <c r="AM64" s="40"/>
      <c r="AN64" s="40"/>
      <c r="AO64" s="84"/>
      <c r="AP64" s="34" t="s">
        <v>49</v>
      </c>
      <c r="AQ64" s="34"/>
      <c r="AR64" s="34"/>
      <c r="AS64" s="34"/>
      <c r="AT64" s="34"/>
      <c r="AU64" s="34"/>
    </row>
    <row r="65" spans="1:49" x14ac:dyDescent="0.2">
      <c r="A65" s="79"/>
      <c r="B65" s="34"/>
      <c r="C65" s="80"/>
      <c r="D65" s="81"/>
      <c r="E65" s="81"/>
      <c r="F65" s="81"/>
      <c r="G65" s="81"/>
      <c r="H65" s="255"/>
      <c r="I65" s="422"/>
      <c r="J65" s="423"/>
      <c r="K65" s="423"/>
      <c r="L65" s="423"/>
      <c r="M65" s="424"/>
      <c r="N65" s="405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7"/>
      <c r="AD65" s="81" t="s">
        <v>46</v>
      </c>
      <c r="AE65" s="81"/>
      <c r="AF65" s="81"/>
      <c r="AG65" s="399">
        <v>45200</v>
      </c>
      <c r="AH65" s="399"/>
      <c r="AI65" s="399"/>
      <c r="AJ65" s="34" t="s">
        <v>47</v>
      </c>
      <c r="AK65" s="399">
        <v>45566</v>
      </c>
      <c r="AL65" s="399"/>
      <c r="AM65" s="399"/>
      <c r="AN65" s="34"/>
      <c r="AO65" s="85"/>
      <c r="AP65" s="57"/>
      <c r="AQ65" s="34"/>
      <c r="AR65" s="34"/>
      <c r="AS65" s="34"/>
      <c r="AT65" s="34"/>
      <c r="AU65" s="34"/>
    </row>
    <row r="66" spans="1:49" ht="13.5" thickBot="1" x14ac:dyDescent="0.25">
      <c r="A66" s="86"/>
      <c r="B66" s="87"/>
      <c r="C66" s="88"/>
      <c r="D66" s="89"/>
      <c r="E66" s="89"/>
      <c r="F66" s="89"/>
      <c r="G66" s="89"/>
      <c r="H66" s="90"/>
      <c r="I66" s="425"/>
      <c r="J66" s="426"/>
      <c r="K66" s="426"/>
      <c r="L66" s="426"/>
      <c r="M66" s="427"/>
      <c r="N66" s="408"/>
      <c r="O66" s="409"/>
      <c r="P66" s="409"/>
      <c r="Q66" s="409"/>
      <c r="R66" s="409"/>
      <c r="S66" s="409"/>
      <c r="T66" s="409"/>
      <c r="U66" s="409"/>
      <c r="V66" s="409"/>
      <c r="W66" s="409"/>
      <c r="X66" s="409"/>
      <c r="Y66" s="409"/>
      <c r="Z66" s="409"/>
      <c r="AA66" s="409"/>
      <c r="AB66" s="409"/>
      <c r="AC66" s="410"/>
      <c r="AD66" s="87"/>
      <c r="AE66" s="87"/>
      <c r="AF66" s="87"/>
      <c r="AG66" s="411">
        <v>45931</v>
      </c>
      <c r="AH66" s="412"/>
      <c r="AI66" s="412"/>
      <c r="AJ66" s="87"/>
      <c r="AK66" s="411">
        <v>46296</v>
      </c>
      <c r="AL66" s="412"/>
      <c r="AM66" s="412"/>
      <c r="AN66" s="87"/>
      <c r="AO66" s="91"/>
      <c r="AP66" s="87"/>
      <c r="AQ66" s="87"/>
      <c r="AR66" s="87"/>
      <c r="AS66" s="87"/>
      <c r="AT66" s="87"/>
      <c r="AU66" s="87"/>
    </row>
    <row r="67" spans="1:49" ht="13.5" thickTop="1" x14ac:dyDescent="0.2">
      <c r="A67" s="19"/>
      <c r="D67" s="19"/>
      <c r="E67" s="19"/>
    </row>
    <row r="68" spans="1:49" x14ac:dyDescent="0.2">
      <c r="A68" s="19"/>
      <c r="B68" s="34"/>
      <c r="D68" s="19"/>
      <c r="E68" s="19"/>
    </row>
    <row r="69" spans="1:49" s="57" customFormat="1" ht="12" x14ac:dyDescent="0.2">
      <c r="A69" s="19"/>
      <c r="B69" s="34"/>
      <c r="C69" s="19"/>
      <c r="D69" s="150"/>
      <c r="E69" s="150"/>
      <c r="F69" s="19"/>
      <c r="G69" s="19"/>
      <c r="H69" s="34"/>
      <c r="I69" s="19"/>
      <c r="J69" s="19"/>
      <c r="K69" s="19"/>
      <c r="AV69" s="92"/>
    </row>
    <row r="70" spans="1:49" s="24" customFormat="1" x14ac:dyDescent="0.2">
      <c r="A70" s="240"/>
      <c r="B70" s="240" t="s">
        <v>100</v>
      </c>
      <c r="C70" s="150"/>
      <c r="D70" s="2"/>
      <c r="E70" s="2"/>
      <c r="F70" s="150"/>
      <c r="G70" s="150"/>
      <c r="H70" s="150"/>
      <c r="I70" s="150"/>
      <c r="J70" s="4"/>
      <c r="K70" s="4"/>
      <c r="L70" s="2"/>
      <c r="M70" s="2"/>
      <c r="N70" s="232"/>
      <c r="O70" s="2"/>
      <c r="P70" s="2"/>
      <c r="Q70" s="2"/>
      <c r="R70" s="2"/>
      <c r="S70" s="2"/>
      <c r="T70" s="3"/>
      <c r="U70" s="2"/>
      <c r="V70" s="2"/>
      <c r="W70" s="2"/>
      <c r="Y70" s="2"/>
      <c r="Z70" s="2"/>
      <c r="AB70" s="1" t="s">
        <v>99</v>
      </c>
      <c r="AE70" s="2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9" s="24" customFormat="1" ht="12.75" customHeight="1" x14ac:dyDescent="0.2">
      <c r="A71" s="240"/>
      <c r="B71" s="240" t="s">
        <v>64</v>
      </c>
      <c r="C71" s="2"/>
      <c r="D71" s="2"/>
      <c r="E71" s="2"/>
      <c r="G71" s="192" t="s">
        <v>65</v>
      </c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Y71" s="192"/>
      <c r="Z71" s="232"/>
      <c r="AB71" s="1" t="s">
        <v>91</v>
      </c>
      <c r="AG71" s="1"/>
      <c r="AI71" s="1"/>
      <c r="AJ71" s="1"/>
      <c r="AK71" s="3"/>
      <c r="AL71" s="3"/>
      <c r="AM71" s="3"/>
      <c r="AN71" s="1"/>
      <c r="AO71" s="1"/>
      <c r="AP71" s="3"/>
      <c r="AQ71" s="3"/>
      <c r="AR71" s="3"/>
      <c r="AS71" s="3"/>
      <c r="AT71" s="3"/>
      <c r="AU71" s="3"/>
    </row>
    <row r="72" spans="1:49" s="24" customFormat="1" x14ac:dyDescent="0.2">
      <c r="A72" s="241"/>
      <c r="B72" s="241" t="s">
        <v>66</v>
      </c>
      <c r="C72" s="2"/>
      <c r="D72" s="2"/>
      <c r="E72" s="2"/>
      <c r="F72" s="2"/>
      <c r="G72" s="2"/>
      <c r="H72" s="150"/>
      <c r="I72" s="150"/>
      <c r="J72" s="2"/>
      <c r="K72" s="4"/>
      <c r="L72" s="2"/>
      <c r="M72" s="2"/>
      <c r="N72" s="2"/>
      <c r="O72" s="2"/>
      <c r="P72" s="232"/>
      <c r="Q72" s="232"/>
      <c r="R72" s="2"/>
      <c r="S72" s="2"/>
      <c r="T72" s="2"/>
      <c r="U72" s="2"/>
      <c r="V72" s="2"/>
      <c r="W72" s="2"/>
      <c r="X72" s="2"/>
      <c r="Y72" s="2"/>
      <c r="Z72" s="232"/>
      <c r="AA72" s="232"/>
      <c r="AB72" s="232"/>
      <c r="AC72" s="2"/>
      <c r="AE72" s="2"/>
      <c r="AG72" s="2"/>
      <c r="AH72" s="1"/>
      <c r="AI72" s="1"/>
      <c r="AJ72" s="3"/>
      <c r="AK72" s="3"/>
      <c r="AL72" s="3"/>
      <c r="AM72" s="1"/>
      <c r="AN72" s="1"/>
      <c r="AO72" s="1"/>
      <c r="AP72" s="1"/>
      <c r="AQ72" s="1"/>
      <c r="AR72" s="1"/>
      <c r="AS72" s="1"/>
      <c r="AT72" s="1"/>
      <c r="AU72" s="1"/>
    </row>
    <row r="73" spans="1:49" s="24" customFormat="1" x14ac:dyDescent="0.2">
      <c r="A73" s="151"/>
      <c r="B73" s="232"/>
      <c r="C73" s="2"/>
      <c r="D73" s="4"/>
      <c r="E73" s="4"/>
      <c r="F73" s="2"/>
      <c r="G73" s="2"/>
      <c r="H73" s="150"/>
      <c r="I73" s="150"/>
      <c r="J73" s="2"/>
      <c r="K73" s="4"/>
      <c r="L73" s="2"/>
      <c r="M73" s="2"/>
      <c r="N73" s="2"/>
      <c r="O73" s="2"/>
      <c r="P73" s="232"/>
      <c r="Q73" s="232"/>
      <c r="R73" s="2"/>
      <c r="S73" s="2"/>
      <c r="T73" s="2"/>
      <c r="U73" s="2"/>
      <c r="V73" s="2"/>
      <c r="W73" s="2"/>
      <c r="X73" s="2"/>
      <c r="Y73" s="2"/>
      <c r="Z73" s="232"/>
      <c r="AA73" s="232"/>
      <c r="AB73" s="3" t="s">
        <v>67</v>
      </c>
      <c r="AE73" s="2"/>
      <c r="AJ73" s="3"/>
      <c r="AK73" s="3"/>
      <c r="AL73" s="3"/>
      <c r="AM73" s="1"/>
      <c r="AN73" s="1"/>
      <c r="AO73" s="1"/>
      <c r="AP73" s="1"/>
      <c r="AQ73" s="1"/>
      <c r="AR73" s="1"/>
      <c r="AS73" s="1"/>
      <c r="AT73" s="1"/>
      <c r="AU73" s="1"/>
    </row>
    <row r="74" spans="1:49" ht="13.5" thickBot="1" x14ac:dyDescent="0.25">
      <c r="A74" s="152"/>
      <c r="B74" s="347" t="s">
        <v>137</v>
      </c>
      <c r="Z74" s="232"/>
      <c r="AA74" s="232"/>
      <c r="AB74" s="232"/>
      <c r="AC74" s="232"/>
      <c r="AG74" s="3"/>
      <c r="AW74" s="2"/>
    </row>
    <row r="75" spans="1:49" s="24" customFormat="1" ht="21" customHeight="1" thickTop="1" thickBot="1" x14ac:dyDescent="0.25">
      <c r="A75" s="374" t="s">
        <v>4</v>
      </c>
      <c r="B75" s="377" t="s">
        <v>5</v>
      </c>
      <c r="C75" s="380" t="s">
        <v>1</v>
      </c>
      <c r="D75" s="381"/>
      <c r="E75" s="381"/>
      <c r="F75" s="382"/>
      <c r="G75" s="380" t="s">
        <v>2</v>
      </c>
      <c r="H75" s="381"/>
      <c r="I75" s="381"/>
      <c r="J75" s="381"/>
      <c r="K75" s="382"/>
      <c r="L75" s="396" t="s">
        <v>3</v>
      </c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8"/>
      <c r="AP75" s="232"/>
      <c r="AQ75" s="232"/>
      <c r="AR75" s="232"/>
      <c r="AS75" s="232"/>
      <c r="AT75" s="232"/>
      <c r="AU75" s="232"/>
    </row>
    <row r="76" spans="1:49" s="24" customFormat="1" ht="30.75" customHeight="1" thickTop="1" thickBot="1" x14ac:dyDescent="0.25">
      <c r="A76" s="375"/>
      <c r="B76" s="378"/>
      <c r="C76" s="383" t="s">
        <v>6</v>
      </c>
      <c r="D76" s="387" t="s">
        <v>70</v>
      </c>
      <c r="E76" s="387" t="s">
        <v>71</v>
      </c>
      <c r="F76" s="385" t="s">
        <v>14</v>
      </c>
      <c r="G76" s="394"/>
      <c r="H76" s="392" t="s">
        <v>7</v>
      </c>
      <c r="I76" s="390"/>
      <c r="J76" s="390"/>
      <c r="K76" s="393"/>
      <c r="L76" s="389" t="s">
        <v>8</v>
      </c>
      <c r="M76" s="390"/>
      <c r="N76" s="390"/>
      <c r="O76" s="390"/>
      <c r="P76" s="390"/>
      <c r="Q76" s="391"/>
      <c r="R76" s="392" t="s">
        <v>9</v>
      </c>
      <c r="S76" s="390"/>
      <c r="T76" s="390"/>
      <c r="U76" s="390"/>
      <c r="V76" s="390"/>
      <c r="W76" s="393"/>
      <c r="X76" s="389" t="s">
        <v>10</v>
      </c>
      <c r="Y76" s="390"/>
      <c r="Z76" s="390"/>
      <c r="AA76" s="390"/>
      <c r="AB76" s="390"/>
      <c r="AC76" s="391"/>
      <c r="AD76" s="392" t="s">
        <v>11</v>
      </c>
      <c r="AE76" s="390"/>
      <c r="AF76" s="390"/>
      <c r="AG76" s="390"/>
      <c r="AH76" s="390"/>
      <c r="AI76" s="393"/>
      <c r="AJ76" s="389" t="s">
        <v>12</v>
      </c>
      <c r="AK76" s="390"/>
      <c r="AL76" s="390"/>
      <c r="AM76" s="390"/>
      <c r="AN76" s="390"/>
      <c r="AO76" s="393"/>
      <c r="AP76" s="428"/>
      <c r="AQ76" s="428"/>
      <c r="AR76" s="428"/>
      <c r="AS76" s="428"/>
      <c r="AT76" s="428"/>
      <c r="AU76" s="428"/>
    </row>
    <row r="77" spans="1:49" s="24" customFormat="1" ht="12.75" customHeight="1" thickBot="1" x14ac:dyDescent="0.25">
      <c r="A77" s="376"/>
      <c r="B77" s="379"/>
      <c r="C77" s="384"/>
      <c r="D77" s="388"/>
      <c r="E77" s="388"/>
      <c r="F77" s="386"/>
      <c r="G77" s="395"/>
      <c r="H77" s="193" t="s">
        <v>15</v>
      </c>
      <c r="I77" s="194" t="s">
        <v>16</v>
      </c>
      <c r="J77" s="194" t="s">
        <v>17</v>
      </c>
      <c r="K77" s="195" t="s">
        <v>18</v>
      </c>
      <c r="L77" s="196" t="s">
        <v>15</v>
      </c>
      <c r="M77" s="194" t="s">
        <v>16</v>
      </c>
      <c r="N77" s="194" t="s">
        <v>17</v>
      </c>
      <c r="O77" s="194" t="s">
        <v>18</v>
      </c>
      <c r="P77" s="194" t="s">
        <v>19</v>
      </c>
      <c r="Q77" s="197" t="s">
        <v>14</v>
      </c>
      <c r="R77" s="198" t="s">
        <v>15</v>
      </c>
      <c r="S77" s="194" t="s">
        <v>16</v>
      </c>
      <c r="T77" s="194" t="s">
        <v>17</v>
      </c>
      <c r="U77" s="194" t="s">
        <v>18</v>
      </c>
      <c r="V77" s="194" t="s">
        <v>19</v>
      </c>
      <c r="W77" s="195" t="s">
        <v>14</v>
      </c>
      <c r="X77" s="198" t="s">
        <v>15</v>
      </c>
      <c r="Y77" s="194" t="s">
        <v>16</v>
      </c>
      <c r="Z77" s="194" t="s">
        <v>17</v>
      </c>
      <c r="AA77" s="194" t="s">
        <v>18</v>
      </c>
      <c r="AB77" s="194" t="s">
        <v>19</v>
      </c>
      <c r="AC77" s="197" t="s">
        <v>14</v>
      </c>
      <c r="AD77" s="198" t="s">
        <v>15</v>
      </c>
      <c r="AE77" s="194" t="s">
        <v>16</v>
      </c>
      <c r="AF77" s="194" t="s">
        <v>17</v>
      </c>
      <c r="AG77" s="194" t="s">
        <v>18</v>
      </c>
      <c r="AH77" s="194" t="s">
        <v>19</v>
      </c>
      <c r="AI77" s="195" t="s">
        <v>14</v>
      </c>
      <c r="AJ77" s="198" t="s">
        <v>15</v>
      </c>
      <c r="AK77" s="194" t="s">
        <v>16</v>
      </c>
      <c r="AL77" s="194" t="s">
        <v>17</v>
      </c>
      <c r="AM77" s="194" t="s">
        <v>18</v>
      </c>
      <c r="AN77" s="194" t="s">
        <v>19</v>
      </c>
      <c r="AO77" s="199" t="s">
        <v>14</v>
      </c>
      <c r="AP77" s="19"/>
      <c r="AQ77" s="19"/>
      <c r="AR77" s="19"/>
      <c r="AS77" s="19"/>
      <c r="AT77" s="19"/>
      <c r="AU77" s="19"/>
    </row>
    <row r="78" spans="1:49" s="24" customFormat="1" ht="12" thickTop="1" x14ac:dyDescent="0.2">
      <c r="A78" s="342">
        <v>35</v>
      </c>
      <c r="B78" s="128" t="s">
        <v>34</v>
      </c>
      <c r="C78" s="129">
        <v>0</v>
      </c>
      <c r="D78" s="238">
        <f>(SUM(D79:D82)/4)*3</f>
        <v>0</v>
      </c>
      <c r="E78" s="238">
        <f>(SUM(E79:E82)/4)*3</f>
        <v>3.5999999999999996</v>
      </c>
      <c r="F78" s="130">
        <v>6</v>
      </c>
      <c r="G78" s="131">
        <v>90</v>
      </c>
      <c r="H78" s="132"/>
      <c r="I78" s="133"/>
      <c r="J78" s="133"/>
      <c r="K78" s="134"/>
      <c r="L78" s="133"/>
      <c r="M78" s="133"/>
      <c r="N78" s="133"/>
      <c r="O78" s="133"/>
      <c r="P78" s="135"/>
      <c r="Q78" s="136"/>
      <c r="R78" s="137"/>
      <c r="S78" s="137"/>
      <c r="T78" s="137"/>
      <c r="U78" s="137"/>
      <c r="V78" s="138"/>
      <c r="W78" s="139"/>
      <c r="X78" s="137"/>
      <c r="Y78" s="137"/>
      <c r="Z78" s="137"/>
      <c r="AA78" s="137"/>
      <c r="AB78" s="138"/>
      <c r="AC78" s="140"/>
      <c r="AD78" s="137"/>
      <c r="AE78" s="137"/>
      <c r="AF78" s="137"/>
      <c r="AG78" s="137"/>
      <c r="AH78" s="138"/>
      <c r="AI78" s="139"/>
      <c r="AJ78" s="137"/>
      <c r="AK78" s="137"/>
      <c r="AL78" s="137"/>
      <c r="AM78" s="137"/>
      <c r="AN78" s="138"/>
      <c r="AO78" s="188"/>
      <c r="AP78" s="153"/>
      <c r="AQ78" s="153"/>
      <c r="AR78" s="153"/>
      <c r="AS78" s="153"/>
      <c r="AT78" s="153"/>
      <c r="AU78" s="153"/>
    </row>
    <row r="79" spans="1:49" s="24" customFormat="1" ht="11.25" x14ac:dyDescent="0.2">
      <c r="A79" s="343" t="s">
        <v>116</v>
      </c>
      <c r="B79" s="125" t="s">
        <v>76</v>
      </c>
      <c r="C79" s="6">
        <v>0</v>
      </c>
      <c r="D79" s="250">
        <v>0</v>
      </c>
      <c r="E79" s="158">
        <v>1.2</v>
      </c>
      <c r="F79" s="20">
        <v>2</v>
      </c>
      <c r="G79" s="21">
        <v>30</v>
      </c>
      <c r="H79" s="9">
        <v>30</v>
      </c>
      <c r="I79" s="10"/>
      <c r="J79" s="10" t="s">
        <v>47</v>
      </c>
      <c r="K79" s="11" t="s">
        <v>47</v>
      </c>
      <c r="L79" s="10">
        <v>2</v>
      </c>
      <c r="M79" s="10"/>
      <c r="N79" s="10"/>
      <c r="O79" s="10"/>
      <c r="P79" s="94"/>
      <c r="Q79" s="116">
        <v>2</v>
      </c>
      <c r="R79" s="12"/>
      <c r="S79" s="12"/>
      <c r="T79" s="12"/>
      <c r="U79" s="12"/>
      <c r="V79" s="36"/>
      <c r="W79" s="106"/>
      <c r="X79" s="12"/>
      <c r="Y79" s="12"/>
      <c r="Z79" s="12"/>
      <c r="AA79" s="12"/>
      <c r="AB79" s="36"/>
      <c r="AC79" s="103"/>
      <c r="AD79" s="12"/>
      <c r="AE79" s="12"/>
      <c r="AF79" s="12"/>
      <c r="AG79" s="12"/>
      <c r="AH79" s="36"/>
      <c r="AI79" s="106"/>
      <c r="AJ79" s="12"/>
      <c r="AK79" s="12"/>
      <c r="AL79" s="12"/>
      <c r="AM79" s="12"/>
      <c r="AN79" s="36"/>
      <c r="AO79" s="106"/>
      <c r="AP79" s="153"/>
      <c r="AQ79" s="153"/>
      <c r="AR79" s="153"/>
      <c r="AS79" s="153"/>
      <c r="AT79" s="153"/>
      <c r="AU79" s="153"/>
    </row>
    <row r="80" spans="1:49" s="24" customFormat="1" ht="11.25" x14ac:dyDescent="0.2">
      <c r="A80" s="343" t="s">
        <v>117</v>
      </c>
      <c r="B80" s="220" t="s">
        <v>72</v>
      </c>
      <c r="C80" s="6">
        <v>0</v>
      </c>
      <c r="D80" s="256">
        <v>0</v>
      </c>
      <c r="E80" s="160">
        <v>1.2</v>
      </c>
      <c r="F80" s="20">
        <v>2</v>
      </c>
      <c r="G80" s="21">
        <v>30</v>
      </c>
      <c r="H80" s="9">
        <v>30</v>
      </c>
      <c r="I80" s="10"/>
      <c r="J80" s="10"/>
      <c r="K80" s="11" t="s">
        <v>47</v>
      </c>
      <c r="L80" s="10">
        <v>2</v>
      </c>
      <c r="M80" s="10"/>
      <c r="N80" s="10"/>
      <c r="O80" s="10"/>
      <c r="P80" s="94"/>
      <c r="Q80" s="116">
        <v>2</v>
      </c>
      <c r="R80" s="12"/>
      <c r="S80" s="12"/>
      <c r="T80" s="12"/>
      <c r="U80" s="12"/>
      <c r="V80" s="36"/>
      <c r="W80" s="106"/>
      <c r="X80" s="12"/>
      <c r="Y80" s="12"/>
      <c r="Z80" s="12"/>
      <c r="AA80" s="12"/>
      <c r="AB80" s="36"/>
      <c r="AC80" s="103"/>
      <c r="AD80" s="12"/>
      <c r="AE80" s="12"/>
      <c r="AF80" s="12"/>
      <c r="AG80" s="12"/>
      <c r="AH80" s="36"/>
      <c r="AI80" s="106"/>
      <c r="AJ80" s="12"/>
      <c r="AK80" s="12"/>
      <c r="AL80" s="12"/>
      <c r="AM80" s="12"/>
      <c r="AN80" s="36"/>
      <c r="AO80" s="106"/>
      <c r="AP80" s="153"/>
      <c r="AQ80" s="153"/>
      <c r="AR80" s="153"/>
      <c r="AS80" s="153"/>
      <c r="AT80" s="153"/>
      <c r="AU80" s="153"/>
    </row>
    <row r="81" spans="1:47" x14ac:dyDescent="0.2">
      <c r="A81" s="343" t="s">
        <v>118</v>
      </c>
      <c r="B81" s="224" t="s">
        <v>112</v>
      </c>
      <c r="C81" s="6">
        <v>0</v>
      </c>
      <c r="D81" s="250">
        <v>0</v>
      </c>
      <c r="E81" s="158">
        <v>1.2</v>
      </c>
      <c r="F81" s="20">
        <v>2</v>
      </c>
      <c r="G81" s="21">
        <v>30</v>
      </c>
      <c r="H81" s="9">
        <v>30</v>
      </c>
      <c r="I81" s="10"/>
      <c r="J81" s="10"/>
      <c r="K81" s="11"/>
      <c r="L81" s="10">
        <v>2</v>
      </c>
      <c r="M81" s="10"/>
      <c r="N81" s="10"/>
      <c r="O81" s="10"/>
      <c r="P81" s="94"/>
      <c r="Q81" s="102">
        <v>2</v>
      </c>
      <c r="R81" s="12"/>
      <c r="S81" s="12"/>
      <c r="T81" s="12"/>
      <c r="U81" s="12"/>
      <c r="V81" s="36"/>
      <c r="W81" s="119"/>
      <c r="X81" s="12"/>
      <c r="Y81" s="12"/>
      <c r="Z81" s="12"/>
      <c r="AA81" s="12"/>
      <c r="AB81" s="36"/>
      <c r="AC81" s="103"/>
      <c r="AD81" s="12"/>
      <c r="AE81" s="12"/>
      <c r="AF81" s="12"/>
      <c r="AG81" s="12"/>
      <c r="AH81" s="36"/>
      <c r="AI81" s="106"/>
      <c r="AJ81" s="12"/>
      <c r="AK81" s="12"/>
      <c r="AL81" s="12"/>
      <c r="AM81" s="12"/>
      <c r="AN81" s="36"/>
      <c r="AO81" s="106"/>
    </row>
    <row r="82" spans="1:47" x14ac:dyDescent="0.2">
      <c r="A82" s="343" t="s">
        <v>119</v>
      </c>
      <c r="B82" s="125" t="s">
        <v>105</v>
      </c>
      <c r="C82" s="6">
        <v>0</v>
      </c>
      <c r="D82" s="250">
        <v>0</v>
      </c>
      <c r="E82" s="158">
        <v>1.2</v>
      </c>
      <c r="F82" s="20">
        <v>2</v>
      </c>
      <c r="G82" s="21">
        <v>30</v>
      </c>
      <c r="H82" s="9">
        <v>30</v>
      </c>
      <c r="I82" s="10"/>
      <c r="J82" s="10"/>
      <c r="K82" s="11"/>
      <c r="L82" s="10">
        <v>2</v>
      </c>
      <c r="M82" s="10"/>
      <c r="N82" s="10"/>
      <c r="O82" s="10"/>
      <c r="P82" s="94"/>
      <c r="Q82" s="102">
        <v>2</v>
      </c>
      <c r="R82" s="12"/>
      <c r="S82" s="12"/>
      <c r="T82" s="12"/>
      <c r="U82" s="12"/>
      <c r="V82" s="36"/>
      <c r="W82" s="119"/>
      <c r="X82" s="12"/>
      <c r="Y82" s="12"/>
      <c r="Z82" s="12"/>
      <c r="AA82" s="12"/>
      <c r="AB82" s="36"/>
      <c r="AC82" s="103"/>
      <c r="AD82" s="12"/>
      <c r="AE82" s="12"/>
      <c r="AF82" s="12"/>
      <c r="AG82" s="12"/>
      <c r="AH82" s="36"/>
      <c r="AI82" s="106"/>
      <c r="AJ82" s="12"/>
      <c r="AK82" s="12"/>
      <c r="AL82" s="12"/>
      <c r="AM82" s="12"/>
      <c r="AN82" s="36"/>
      <c r="AO82" s="106"/>
    </row>
    <row r="83" spans="1:47" s="24" customFormat="1" ht="11.25" x14ac:dyDescent="0.2">
      <c r="A83" s="344">
        <v>36</v>
      </c>
      <c r="B83" s="126" t="s">
        <v>35</v>
      </c>
      <c r="C83" s="109">
        <v>0</v>
      </c>
      <c r="D83" s="239">
        <f>(SUM(D84:D87)/4)*3</f>
        <v>6</v>
      </c>
      <c r="E83" s="239">
        <f>(SUM(E84:E87)/4)*3</f>
        <v>3.5999999999999996</v>
      </c>
      <c r="F83" s="110">
        <v>6</v>
      </c>
      <c r="G83" s="111">
        <v>90</v>
      </c>
      <c r="H83" s="112"/>
      <c r="I83" s="113"/>
      <c r="J83" s="113"/>
      <c r="K83" s="114"/>
      <c r="L83" s="113"/>
      <c r="M83" s="113"/>
      <c r="N83" s="113"/>
      <c r="O83" s="113"/>
      <c r="P83" s="115"/>
      <c r="Q83" s="116"/>
      <c r="R83" s="117"/>
      <c r="S83" s="117"/>
      <c r="T83" s="117"/>
      <c r="U83" s="117"/>
      <c r="V83" s="118"/>
      <c r="W83" s="119"/>
      <c r="X83" s="117"/>
      <c r="Y83" s="117"/>
      <c r="Z83" s="117"/>
      <c r="AA83" s="117"/>
      <c r="AB83" s="118"/>
      <c r="AC83" s="120"/>
      <c r="AD83" s="117"/>
      <c r="AE83" s="117"/>
      <c r="AF83" s="117"/>
      <c r="AG83" s="117"/>
      <c r="AH83" s="118"/>
      <c r="AI83" s="119"/>
      <c r="AJ83" s="117"/>
      <c r="AK83" s="117"/>
      <c r="AL83" s="117"/>
      <c r="AM83" s="117"/>
      <c r="AN83" s="118"/>
      <c r="AO83" s="119"/>
      <c r="AP83" s="153"/>
      <c r="AQ83" s="153"/>
      <c r="AR83" s="153"/>
      <c r="AS83" s="153"/>
      <c r="AT83" s="153"/>
      <c r="AU83" s="153"/>
    </row>
    <row r="84" spans="1:47" s="24" customFormat="1" ht="11.25" x14ac:dyDescent="0.2">
      <c r="A84" s="343" t="s">
        <v>120</v>
      </c>
      <c r="B84" s="222" t="s">
        <v>60</v>
      </c>
      <c r="C84" s="6">
        <v>0</v>
      </c>
      <c r="D84" s="250">
        <v>2</v>
      </c>
      <c r="E84" s="158">
        <v>1.2</v>
      </c>
      <c r="F84" s="20">
        <v>2</v>
      </c>
      <c r="G84" s="21">
        <v>30</v>
      </c>
      <c r="H84" s="9"/>
      <c r="I84" s="10">
        <v>30</v>
      </c>
      <c r="J84" s="10"/>
      <c r="K84" s="11"/>
      <c r="L84" s="10"/>
      <c r="M84" s="10"/>
      <c r="N84" s="10"/>
      <c r="O84" s="10"/>
      <c r="P84" s="94"/>
      <c r="Q84" s="102"/>
      <c r="R84" s="12"/>
      <c r="S84" s="12">
        <v>2</v>
      </c>
      <c r="T84" s="12"/>
      <c r="U84" s="12"/>
      <c r="V84" s="36"/>
      <c r="W84" s="119">
        <v>2</v>
      </c>
      <c r="X84" s="12"/>
      <c r="Y84" s="12"/>
      <c r="Z84" s="12"/>
      <c r="AA84" s="12"/>
      <c r="AB84" s="36"/>
      <c r="AC84" s="103"/>
      <c r="AD84" s="12"/>
      <c r="AE84" s="12"/>
      <c r="AF84" s="12"/>
      <c r="AG84" s="12"/>
      <c r="AH84" s="36"/>
      <c r="AI84" s="106"/>
      <c r="AJ84" s="12"/>
      <c r="AK84" s="12"/>
      <c r="AL84" s="12"/>
      <c r="AM84" s="12"/>
      <c r="AN84" s="36"/>
      <c r="AO84" s="106"/>
      <c r="AP84" s="153"/>
      <c r="AQ84" s="153"/>
      <c r="AR84" s="153"/>
      <c r="AS84" s="153"/>
      <c r="AT84" s="153"/>
      <c r="AU84" s="153"/>
    </row>
    <row r="85" spans="1:47" x14ac:dyDescent="0.2">
      <c r="A85" s="343" t="s">
        <v>121</v>
      </c>
      <c r="B85" s="221" t="s">
        <v>73</v>
      </c>
      <c r="C85" s="6">
        <v>0</v>
      </c>
      <c r="D85" s="250">
        <v>2</v>
      </c>
      <c r="E85" s="158">
        <v>1.2</v>
      </c>
      <c r="F85" s="20">
        <v>2</v>
      </c>
      <c r="G85" s="21">
        <v>30</v>
      </c>
      <c r="H85" s="9"/>
      <c r="I85" s="10"/>
      <c r="J85" s="10">
        <v>30</v>
      </c>
      <c r="K85" s="11"/>
      <c r="L85" s="12"/>
      <c r="M85" s="12"/>
      <c r="N85" s="12"/>
      <c r="O85" s="12"/>
      <c r="P85" s="36"/>
      <c r="Q85" s="103"/>
      <c r="R85" s="12"/>
      <c r="S85" s="12"/>
      <c r="T85" s="12">
        <v>2</v>
      </c>
      <c r="U85" s="12"/>
      <c r="V85" s="36"/>
      <c r="W85" s="106">
        <v>2</v>
      </c>
      <c r="X85" s="12"/>
      <c r="Y85" s="12"/>
      <c r="Z85" s="12"/>
      <c r="AA85" s="12"/>
      <c r="AB85" s="36"/>
      <c r="AC85" s="106"/>
      <c r="AD85" s="141"/>
      <c r="AE85" s="141"/>
      <c r="AF85" s="141"/>
      <c r="AG85" s="141"/>
      <c r="AH85" s="138"/>
      <c r="AI85" s="139"/>
      <c r="AJ85" s="141"/>
      <c r="AK85" s="141"/>
      <c r="AL85" s="141"/>
      <c r="AM85" s="141"/>
      <c r="AN85" s="138"/>
      <c r="AO85" s="139"/>
    </row>
    <row r="86" spans="1:47" s="24" customFormat="1" ht="11.25" x14ac:dyDescent="0.2">
      <c r="A86" s="343" t="s">
        <v>122</v>
      </c>
      <c r="B86" s="125" t="s">
        <v>96</v>
      </c>
      <c r="C86" s="6">
        <v>0</v>
      </c>
      <c r="D86" s="160">
        <v>2</v>
      </c>
      <c r="E86" s="160">
        <v>1.2</v>
      </c>
      <c r="F86" s="20">
        <v>2</v>
      </c>
      <c r="G86" s="21">
        <v>30</v>
      </c>
      <c r="H86" s="9"/>
      <c r="I86" s="10">
        <v>30</v>
      </c>
      <c r="J86" s="10"/>
      <c r="K86" s="11"/>
      <c r="L86" s="10"/>
      <c r="M86" s="10"/>
      <c r="N86" s="10"/>
      <c r="O86" s="10"/>
      <c r="P86" s="94"/>
      <c r="Q86" s="102"/>
      <c r="R86" s="12"/>
      <c r="S86" s="12">
        <v>2</v>
      </c>
      <c r="T86" s="12"/>
      <c r="U86" s="12"/>
      <c r="V86" s="36"/>
      <c r="W86" s="119">
        <v>2</v>
      </c>
      <c r="X86" s="12"/>
      <c r="Y86" s="12"/>
      <c r="Z86" s="12"/>
      <c r="AA86" s="12"/>
      <c r="AB86" s="36"/>
      <c r="AC86" s="103"/>
      <c r="AD86" s="12"/>
      <c r="AE86" s="12"/>
      <c r="AF86" s="12"/>
      <c r="AG86" s="12"/>
      <c r="AH86" s="36"/>
      <c r="AI86" s="106"/>
      <c r="AJ86" s="12"/>
      <c r="AK86" s="12"/>
      <c r="AL86" s="12"/>
      <c r="AM86" s="12"/>
      <c r="AN86" s="36"/>
      <c r="AO86" s="106"/>
      <c r="AP86" s="153"/>
      <c r="AQ86" s="153"/>
      <c r="AR86" s="153"/>
      <c r="AS86" s="153"/>
      <c r="AT86" s="153"/>
      <c r="AU86" s="153"/>
    </row>
    <row r="87" spans="1:47" s="24" customFormat="1" ht="11.25" x14ac:dyDescent="0.2">
      <c r="A87" s="343" t="s">
        <v>123</v>
      </c>
      <c r="B87" s="223" t="s">
        <v>59</v>
      </c>
      <c r="C87" s="6">
        <v>0</v>
      </c>
      <c r="D87" s="250">
        <v>2</v>
      </c>
      <c r="E87" s="158">
        <v>1.2</v>
      </c>
      <c r="F87" s="20">
        <v>2</v>
      </c>
      <c r="G87" s="21">
        <v>30</v>
      </c>
      <c r="H87" s="9" t="s">
        <v>47</v>
      </c>
      <c r="I87" s="10" t="s">
        <v>47</v>
      </c>
      <c r="J87" s="10">
        <v>30</v>
      </c>
      <c r="K87" s="11" t="s">
        <v>47</v>
      </c>
      <c r="L87" s="10"/>
      <c r="M87" s="10"/>
      <c r="N87" s="10"/>
      <c r="O87" s="10"/>
      <c r="P87" s="94"/>
      <c r="Q87" s="102"/>
      <c r="R87" s="12"/>
      <c r="S87" s="12"/>
      <c r="T87" s="12">
        <v>2</v>
      </c>
      <c r="U87" s="12"/>
      <c r="V87" s="36"/>
      <c r="W87" s="119">
        <v>2</v>
      </c>
      <c r="X87" s="12"/>
      <c r="Y87" s="12"/>
      <c r="Z87" s="12"/>
      <c r="AA87" s="12"/>
      <c r="AB87" s="36"/>
      <c r="AC87" s="103"/>
      <c r="AD87" s="12"/>
      <c r="AE87" s="12"/>
      <c r="AF87" s="12"/>
      <c r="AG87" s="12"/>
      <c r="AH87" s="36"/>
      <c r="AI87" s="106"/>
      <c r="AJ87" s="12"/>
      <c r="AK87" s="12"/>
      <c r="AL87" s="12"/>
      <c r="AM87" s="12"/>
      <c r="AN87" s="36"/>
      <c r="AO87" s="106"/>
      <c r="AP87" s="153"/>
      <c r="AQ87" s="153"/>
      <c r="AR87" s="153"/>
      <c r="AS87" s="153"/>
      <c r="AT87" s="153"/>
      <c r="AU87" s="153"/>
    </row>
    <row r="88" spans="1:47" s="24" customFormat="1" ht="11.25" x14ac:dyDescent="0.2">
      <c r="A88" s="344">
        <v>37</v>
      </c>
      <c r="B88" s="126" t="s">
        <v>36</v>
      </c>
      <c r="C88" s="109">
        <v>0</v>
      </c>
      <c r="D88" s="239">
        <f>(SUM(D89:D92)/4)*3</f>
        <v>3</v>
      </c>
      <c r="E88" s="239">
        <f>(SUM(E89:E92)/4)*3</f>
        <v>3.5999999999999996</v>
      </c>
      <c r="F88" s="110">
        <v>6</v>
      </c>
      <c r="G88" s="111">
        <v>90</v>
      </c>
      <c r="H88" s="112"/>
      <c r="I88" s="113"/>
      <c r="J88" s="113"/>
      <c r="K88" s="114"/>
      <c r="L88" s="117"/>
      <c r="M88" s="117"/>
      <c r="N88" s="117"/>
      <c r="O88" s="117"/>
      <c r="P88" s="118"/>
      <c r="Q88" s="120"/>
      <c r="R88" s="117"/>
      <c r="S88" s="117"/>
      <c r="T88" s="117"/>
      <c r="U88" s="117"/>
      <c r="V88" s="118"/>
      <c r="W88" s="119"/>
      <c r="X88" s="117"/>
      <c r="Y88" s="117"/>
      <c r="Z88" s="117"/>
      <c r="AA88" s="117"/>
      <c r="AB88" s="118"/>
      <c r="AC88" s="120"/>
      <c r="AD88" s="117"/>
      <c r="AE88" s="117"/>
      <c r="AF88" s="117"/>
      <c r="AG88" s="117"/>
      <c r="AH88" s="118"/>
      <c r="AI88" s="119"/>
      <c r="AJ88" s="117"/>
      <c r="AK88" s="117"/>
      <c r="AL88" s="117"/>
      <c r="AM88" s="117"/>
      <c r="AN88" s="118"/>
      <c r="AO88" s="119"/>
      <c r="AP88" s="153"/>
      <c r="AQ88" s="153"/>
      <c r="AR88" s="153"/>
      <c r="AS88" s="153"/>
      <c r="AT88" s="153"/>
      <c r="AU88" s="153"/>
    </row>
    <row r="89" spans="1:47" s="5" customFormat="1" ht="13.5" customHeight="1" x14ac:dyDescent="0.2">
      <c r="A89" s="343" t="s">
        <v>124</v>
      </c>
      <c r="B89" s="221" t="s">
        <v>77</v>
      </c>
      <c r="C89" s="6">
        <v>0</v>
      </c>
      <c r="D89" s="158">
        <v>1</v>
      </c>
      <c r="E89" s="158">
        <v>1.2</v>
      </c>
      <c r="F89" s="20">
        <v>2</v>
      </c>
      <c r="G89" s="21">
        <v>30</v>
      </c>
      <c r="H89" s="9">
        <v>15</v>
      </c>
      <c r="I89" s="10">
        <v>15</v>
      </c>
      <c r="J89" s="10" t="s">
        <v>47</v>
      </c>
      <c r="K89" s="11"/>
      <c r="L89" s="12"/>
      <c r="M89" s="12"/>
      <c r="N89" s="12"/>
      <c r="O89" s="12"/>
      <c r="P89" s="36"/>
      <c r="Q89" s="103"/>
      <c r="R89" s="12"/>
      <c r="S89" s="12"/>
      <c r="T89" s="12"/>
      <c r="U89" s="12"/>
      <c r="V89" s="36"/>
      <c r="W89" s="106"/>
      <c r="X89" s="12">
        <v>1</v>
      </c>
      <c r="Y89" s="12">
        <v>1</v>
      </c>
      <c r="Z89" s="12"/>
      <c r="AA89" s="12"/>
      <c r="AB89" s="36"/>
      <c r="AC89" s="120">
        <v>2</v>
      </c>
      <c r="AD89" s="12"/>
      <c r="AE89" s="12"/>
      <c r="AF89" s="12"/>
      <c r="AG89" s="12"/>
      <c r="AH89" s="36"/>
      <c r="AI89" s="119"/>
      <c r="AJ89" s="12"/>
      <c r="AK89" s="12"/>
      <c r="AL89" s="12"/>
      <c r="AM89" s="12"/>
      <c r="AN89" s="36"/>
      <c r="AO89" s="106"/>
      <c r="AP89" s="153"/>
      <c r="AQ89" s="153"/>
      <c r="AR89" s="153"/>
      <c r="AS89" s="153"/>
      <c r="AT89" s="153"/>
      <c r="AU89" s="153"/>
    </row>
    <row r="90" spans="1:47" s="5" customFormat="1" ht="11.25" x14ac:dyDescent="0.2">
      <c r="A90" s="345" t="s">
        <v>125</v>
      </c>
      <c r="B90" s="237" t="s">
        <v>106</v>
      </c>
      <c r="C90" s="27">
        <v>0</v>
      </c>
      <c r="D90" s="243">
        <v>1</v>
      </c>
      <c r="E90" s="243">
        <v>1.2</v>
      </c>
      <c r="F90" s="41">
        <v>2</v>
      </c>
      <c r="G90" s="42">
        <v>30</v>
      </c>
      <c r="H90" s="155">
        <v>15</v>
      </c>
      <c r="I90" s="28">
        <v>15</v>
      </c>
      <c r="J90" s="28"/>
      <c r="K90" s="29"/>
      <c r="L90" s="28"/>
      <c r="M90" s="28"/>
      <c r="N90" s="28"/>
      <c r="O90" s="28"/>
      <c r="P90" s="98"/>
      <c r="Q90" s="136"/>
      <c r="R90" s="141"/>
      <c r="S90" s="141"/>
      <c r="T90" s="141"/>
      <c r="U90" s="141"/>
      <c r="V90" s="138"/>
      <c r="W90" s="139"/>
      <c r="X90" s="141">
        <v>1</v>
      </c>
      <c r="Y90" s="141">
        <v>1</v>
      </c>
      <c r="Z90" s="141"/>
      <c r="AA90" s="141"/>
      <c r="AB90" s="138"/>
      <c r="AC90" s="139">
        <v>2</v>
      </c>
      <c r="AD90" s="12"/>
      <c r="AE90" s="12"/>
      <c r="AF90" s="12"/>
      <c r="AG90" s="12"/>
      <c r="AH90" s="36"/>
      <c r="AI90" s="106"/>
      <c r="AJ90" s="12"/>
      <c r="AK90" s="12"/>
      <c r="AL90" s="12"/>
      <c r="AM90" s="12"/>
      <c r="AN90" s="36"/>
      <c r="AO90" s="106"/>
      <c r="AP90" s="153"/>
      <c r="AQ90" s="153"/>
      <c r="AR90" s="153"/>
      <c r="AS90" s="153"/>
      <c r="AT90" s="153"/>
      <c r="AU90" s="153"/>
    </row>
    <row r="91" spans="1:47" x14ac:dyDescent="0.2">
      <c r="A91" s="343" t="s">
        <v>126</v>
      </c>
      <c r="B91" s="224" t="s">
        <v>108</v>
      </c>
      <c r="C91" s="6">
        <v>0</v>
      </c>
      <c r="D91" s="250">
        <v>1</v>
      </c>
      <c r="E91" s="158">
        <v>1.2</v>
      </c>
      <c r="F91" s="20">
        <v>2</v>
      </c>
      <c r="G91" s="21">
        <v>30</v>
      </c>
      <c r="H91" s="9">
        <v>15</v>
      </c>
      <c r="I91" s="10">
        <v>15</v>
      </c>
      <c r="J91" s="10"/>
      <c r="K91" s="11"/>
      <c r="L91" s="10"/>
      <c r="M91" s="10"/>
      <c r="N91" s="10"/>
      <c r="O91" s="10"/>
      <c r="P91" s="94"/>
      <c r="Q91" s="102"/>
      <c r="R91" s="12"/>
      <c r="S91" s="12"/>
      <c r="T91" s="12"/>
      <c r="U91" s="12"/>
      <c r="V91" s="36"/>
      <c r="W91" s="119"/>
      <c r="X91" s="12">
        <v>1</v>
      </c>
      <c r="Y91" s="12">
        <v>1</v>
      </c>
      <c r="Z91" s="12"/>
      <c r="AA91" s="12"/>
      <c r="AB91" s="36"/>
      <c r="AC91" s="103">
        <v>2</v>
      </c>
      <c r="AD91" s="12"/>
      <c r="AE91" s="12"/>
      <c r="AF91" s="12"/>
      <c r="AG91" s="12"/>
      <c r="AH91" s="36"/>
      <c r="AI91" s="106"/>
      <c r="AJ91" s="12"/>
      <c r="AK91" s="12"/>
      <c r="AL91" s="12"/>
      <c r="AM91" s="12"/>
      <c r="AN91" s="36"/>
      <c r="AO91" s="106"/>
    </row>
    <row r="92" spans="1:47" s="34" customFormat="1" ht="11.25" x14ac:dyDescent="0.2">
      <c r="A92" s="345" t="s">
        <v>127</v>
      </c>
      <c r="B92" s="225" t="s">
        <v>97</v>
      </c>
      <c r="C92" s="6">
        <v>0</v>
      </c>
      <c r="D92" s="158">
        <v>1</v>
      </c>
      <c r="E92" s="158">
        <v>1.2</v>
      </c>
      <c r="F92" s="20">
        <v>2</v>
      </c>
      <c r="G92" s="21">
        <v>30</v>
      </c>
      <c r="H92" s="9">
        <v>15</v>
      </c>
      <c r="I92" s="10">
        <v>15</v>
      </c>
      <c r="J92" s="10"/>
      <c r="K92" s="11"/>
      <c r="L92" s="25"/>
      <c r="M92" s="25"/>
      <c r="N92" s="25"/>
      <c r="O92" s="25"/>
      <c r="P92" s="97"/>
      <c r="Q92" s="104"/>
      <c r="R92" s="25"/>
      <c r="S92" s="25"/>
      <c r="T92" s="25"/>
      <c r="U92" s="25"/>
      <c r="V92" s="97"/>
      <c r="W92" s="107"/>
      <c r="X92" s="25">
        <v>1</v>
      </c>
      <c r="Y92" s="25">
        <v>1</v>
      </c>
      <c r="Z92" s="25"/>
      <c r="AA92" s="25"/>
      <c r="AB92" s="97"/>
      <c r="AC92" s="104">
        <v>2</v>
      </c>
      <c r="AD92" s="25"/>
      <c r="AE92" s="25"/>
      <c r="AF92" s="25"/>
      <c r="AG92" s="25"/>
      <c r="AH92" s="97"/>
      <c r="AI92" s="124"/>
      <c r="AJ92" s="25"/>
      <c r="AK92" s="25"/>
      <c r="AL92" s="25"/>
      <c r="AM92" s="25"/>
      <c r="AN92" s="97"/>
      <c r="AO92" s="124"/>
      <c r="AP92" s="154"/>
      <c r="AQ92" s="154"/>
      <c r="AR92" s="154"/>
      <c r="AS92" s="154"/>
      <c r="AT92" s="154"/>
      <c r="AU92" s="154"/>
    </row>
    <row r="93" spans="1:47" s="57" customFormat="1" ht="13.5" customHeight="1" x14ac:dyDescent="0.2">
      <c r="A93" s="201">
        <v>38</v>
      </c>
      <c r="B93" s="346" t="s">
        <v>135</v>
      </c>
      <c r="C93" s="109">
        <v>0</v>
      </c>
      <c r="D93" s="239">
        <f>(SUM(D94:D97)/4)*2+D98</f>
        <v>6</v>
      </c>
      <c r="E93" s="239">
        <f>(SUM(E94:E97)/4)*2+E98</f>
        <v>3.5999999999999996</v>
      </c>
      <c r="F93" s="110">
        <v>8</v>
      </c>
      <c r="G93" s="111">
        <v>90</v>
      </c>
      <c r="H93" s="112"/>
      <c r="I93" s="113"/>
      <c r="J93" s="113" t="s">
        <v>47</v>
      </c>
      <c r="K93" s="114"/>
      <c r="L93" s="121"/>
      <c r="M93" s="121"/>
      <c r="N93" s="121"/>
      <c r="O93" s="121"/>
      <c r="P93" s="122"/>
      <c r="Q93" s="123"/>
      <c r="R93" s="121"/>
      <c r="S93" s="121"/>
      <c r="T93" s="121"/>
      <c r="U93" s="121"/>
      <c r="V93" s="122"/>
      <c r="W93" s="124"/>
      <c r="X93" s="121"/>
      <c r="Y93" s="121"/>
      <c r="Z93" s="121"/>
      <c r="AA93" s="121"/>
      <c r="AB93" s="122"/>
      <c r="AC93" s="123"/>
      <c r="AD93" s="121"/>
      <c r="AE93" s="121"/>
      <c r="AF93" s="121"/>
      <c r="AG93" s="121"/>
      <c r="AH93" s="122"/>
      <c r="AI93" s="124"/>
      <c r="AJ93" s="121"/>
      <c r="AK93" s="121"/>
      <c r="AL93" s="121"/>
      <c r="AM93" s="121"/>
      <c r="AN93" s="122"/>
      <c r="AO93" s="124"/>
      <c r="AP93" s="154"/>
      <c r="AQ93" s="154"/>
      <c r="AR93" s="154"/>
      <c r="AS93" s="154"/>
      <c r="AT93" s="154"/>
      <c r="AU93" s="154"/>
    </row>
    <row r="94" spans="1:47" x14ac:dyDescent="0.2">
      <c r="A94" s="200" t="s">
        <v>128</v>
      </c>
      <c r="B94" s="224" t="s">
        <v>88</v>
      </c>
      <c r="C94" s="6">
        <v>0</v>
      </c>
      <c r="D94" s="158">
        <v>1</v>
      </c>
      <c r="E94" s="158">
        <v>1.2</v>
      </c>
      <c r="F94" s="20">
        <v>2</v>
      </c>
      <c r="G94" s="21">
        <v>30</v>
      </c>
      <c r="H94" s="10">
        <v>15</v>
      </c>
      <c r="I94" s="10">
        <v>15</v>
      </c>
      <c r="K94" s="11"/>
      <c r="L94" s="12"/>
      <c r="M94" s="12"/>
      <c r="N94" s="12"/>
      <c r="O94" s="12"/>
      <c r="P94" s="36"/>
      <c r="Q94" s="103"/>
      <c r="R94" s="12"/>
      <c r="S94" s="12"/>
      <c r="T94" s="12"/>
      <c r="U94" s="12"/>
      <c r="V94" s="36"/>
      <c r="W94" s="106"/>
      <c r="X94" s="12"/>
      <c r="Y94" s="12"/>
      <c r="Z94" s="12"/>
      <c r="AA94" s="12"/>
      <c r="AB94" s="36"/>
      <c r="AC94" s="120"/>
      <c r="AD94" s="12">
        <v>1</v>
      </c>
      <c r="AE94" s="12">
        <v>1</v>
      </c>
      <c r="AF94" s="12"/>
      <c r="AG94" s="12"/>
      <c r="AH94" s="36"/>
      <c r="AI94" s="106">
        <v>2</v>
      </c>
      <c r="AJ94" s="12"/>
      <c r="AK94" s="12"/>
      <c r="AL94" s="12"/>
      <c r="AM94" s="12"/>
      <c r="AN94" s="36"/>
      <c r="AO94" s="106"/>
    </row>
    <row r="95" spans="1:47" s="24" customFormat="1" ht="11.25" x14ac:dyDescent="0.2">
      <c r="A95" s="200" t="s">
        <v>129</v>
      </c>
      <c r="B95" s="228" t="s">
        <v>109</v>
      </c>
      <c r="C95" s="6">
        <v>0</v>
      </c>
      <c r="D95" s="158">
        <v>1</v>
      </c>
      <c r="E95" s="158">
        <v>1.2</v>
      </c>
      <c r="F95" s="20">
        <v>2</v>
      </c>
      <c r="G95" s="21">
        <v>30</v>
      </c>
      <c r="H95" s="9">
        <v>15</v>
      </c>
      <c r="I95" s="10">
        <v>15</v>
      </c>
      <c r="J95" s="10"/>
      <c r="K95" s="11"/>
      <c r="L95" s="10"/>
      <c r="M95" s="10"/>
      <c r="N95" s="10"/>
      <c r="O95" s="10"/>
      <c r="P95" s="94"/>
      <c r="Q95" s="102"/>
      <c r="R95" s="12"/>
      <c r="S95" s="12"/>
      <c r="T95" s="12"/>
      <c r="U95" s="12"/>
      <c r="V95" s="36"/>
      <c r="W95" s="119"/>
      <c r="X95" s="12"/>
      <c r="Y95" s="12"/>
      <c r="Z95" s="12"/>
      <c r="AA95" s="12"/>
      <c r="AB95" s="36"/>
      <c r="AC95" s="103"/>
      <c r="AD95" s="12">
        <v>1</v>
      </c>
      <c r="AE95" s="12">
        <v>1</v>
      </c>
      <c r="AF95" s="12"/>
      <c r="AG95" s="12"/>
      <c r="AH95" s="36"/>
      <c r="AI95" s="103">
        <v>2</v>
      </c>
      <c r="AJ95" s="12"/>
      <c r="AK95" s="12"/>
      <c r="AL95" s="12"/>
      <c r="AM95" s="12"/>
      <c r="AN95" s="36"/>
      <c r="AO95" s="106"/>
      <c r="AP95" s="153"/>
      <c r="AQ95" s="153"/>
      <c r="AR95" s="153"/>
      <c r="AS95" s="153"/>
      <c r="AT95" s="153"/>
      <c r="AU95" s="153"/>
    </row>
    <row r="96" spans="1:47" s="24" customFormat="1" ht="11.25" x14ac:dyDescent="0.2">
      <c r="A96" s="200" t="s">
        <v>130</v>
      </c>
      <c r="B96" s="222" t="s">
        <v>113</v>
      </c>
      <c r="C96" s="6">
        <v>0</v>
      </c>
      <c r="D96" s="158">
        <v>1</v>
      </c>
      <c r="E96" s="158">
        <v>1.2</v>
      </c>
      <c r="F96" s="20">
        <v>2</v>
      </c>
      <c r="G96" s="21">
        <v>30</v>
      </c>
      <c r="H96" s="9">
        <v>15</v>
      </c>
      <c r="I96" s="10">
        <v>15</v>
      </c>
      <c r="J96" s="10"/>
      <c r="K96" s="11"/>
      <c r="L96" s="10"/>
      <c r="M96" s="10"/>
      <c r="N96" s="10"/>
      <c r="O96" s="10"/>
      <c r="P96" s="94"/>
      <c r="Q96" s="116"/>
      <c r="R96" s="12"/>
      <c r="S96" s="12"/>
      <c r="T96" s="12"/>
      <c r="U96" s="12"/>
      <c r="V96" s="36"/>
      <c r="W96" s="106"/>
      <c r="X96" s="12"/>
      <c r="Y96" s="12"/>
      <c r="Z96" s="12"/>
      <c r="AA96" s="12"/>
      <c r="AB96" s="36"/>
      <c r="AC96" s="103"/>
      <c r="AD96" s="12">
        <v>1</v>
      </c>
      <c r="AE96" s="12">
        <v>1</v>
      </c>
      <c r="AF96" s="12"/>
      <c r="AG96" s="12"/>
      <c r="AH96" s="36"/>
      <c r="AI96" s="106">
        <v>2</v>
      </c>
      <c r="AJ96" s="12"/>
      <c r="AK96" s="12"/>
      <c r="AL96" s="12"/>
      <c r="AM96" s="12"/>
      <c r="AN96" s="36"/>
      <c r="AO96" s="106"/>
      <c r="AP96" s="153"/>
      <c r="AQ96" s="153"/>
      <c r="AR96" s="153"/>
      <c r="AS96" s="153"/>
      <c r="AT96" s="153"/>
      <c r="AU96" s="153"/>
    </row>
    <row r="97" spans="1:47" s="5" customFormat="1" ht="13.5" customHeight="1" x14ac:dyDescent="0.2">
      <c r="A97" s="200" t="s">
        <v>131</v>
      </c>
      <c r="B97" s="34" t="s">
        <v>92</v>
      </c>
      <c r="C97" s="6">
        <v>0</v>
      </c>
      <c r="D97" s="158">
        <v>1</v>
      </c>
      <c r="E97" s="158">
        <v>1.2</v>
      </c>
      <c r="F97" s="20">
        <v>2</v>
      </c>
      <c r="G97" s="21">
        <v>30</v>
      </c>
      <c r="H97" s="9">
        <v>15</v>
      </c>
      <c r="I97" s="10">
        <v>15</v>
      </c>
      <c r="J97" s="10" t="s">
        <v>47</v>
      </c>
      <c r="K97" s="11"/>
      <c r="L97" s="12"/>
      <c r="M97" s="12"/>
      <c r="N97" s="12"/>
      <c r="O97" s="12"/>
      <c r="P97" s="36"/>
      <c r="Q97" s="103"/>
      <c r="R97" s="12"/>
      <c r="S97" s="12"/>
      <c r="T97" s="12"/>
      <c r="U97" s="12"/>
      <c r="V97" s="36"/>
      <c r="W97" s="106"/>
      <c r="X97" s="12"/>
      <c r="Y97" s="12"/>
      <c r="Z97" s="12"/>
      <c r="AA97" s="12"/>
      <c r="AB97" s="36"/>
      <c r="AC97" s="120"/>
      <c r="AD97" s="12">
        <v>1</v>
      </c>
      <c r="AE97" s="12">
        <v>1</v>
      </c>
      <c r="AF97" s="12"/>
      <c r="AG97" s="12"/>
      <c r="AH97" s="36"/>
      <c r="AI97" s="106">
        <v>2</v>
      </c>
      <c r="AJ97" s="12"/>
      <c r="AK97" s="12"/>
      <c r="AL97" s="12"/>
      <c r="AM97" s="12"/>
      <c r="AN97" s="36"/>
      <c r="AO97" s="106"/>
      <c r="AP97" s="153"/>
      <c r="AQ97" s="153"/>
      <c r="AR97" s="153"/>
      <c r="AS97" s="153"/>
      <c r="AT97" s="153"/>
      <c r="AU97" s="153"/>
    </row>
    <row r="98" spans="1:47" s="172" customFormat="1" ht="12" customHeight="1" x14ac:dyDescent="0.2">
      <c r="A98" s="202" t="s">
        <v>132</v>
      </c>
      <c r="B98" s="187" t="s">
        <v>93</v>
      </c>
      <c r="C98" s="177">
        <v>0</v>
      </c>
      <c r="D98" s="174">
        <v>4</v>
      </c>
      <c r="E98" s="173">
        <v>1.2</v>
      </c>
      <c r="F98" s="178">
        <v>4</v>
      </c>
      <c r="G98" s="179">
        <v>30</v>
      </c>
      <c r="H98" s="180"/>
      <c r="I98" s="181">
        <v>30</v>
      </c>
      <c r="J98" s="181"/>
      <c r="K98" s="175"/>
      <c r="L98" s="182"/>
      <c r="M98" s="182"/>
      <c r="N98" s="182"/>
      <c r="O98" s="182"/>
      <c r="P98" s="183"/>
      <c r="Q98" s="184"/>
      <c r="R98" s="182"/>
      <c r="S98" s="182"/>
      <c r="T98" s="182"/>
      <c r="U98" s="182"/>
      <c r="V98" s="183"/>
      <c r="W98" s="185"/>
      <c r="X98" s="182"/>
      <c r="Y98" s="182"/>
      <c r="Z98" s="182"/>
      <c r="AA98" s="182"/>
      <c r="AB98" s="183"/>
      <c r="AC98" s="184"/>
      <c r="AD98" s="182"/>
      <c r="AE98" s="182">
        <v>2</v>
      </c>
      <c r="AF98" s="182"/>
      <c r="AG98" s="182"/>
      <c r="AH98" s="183"/>
      <c r="AI98" s="185">
        <v>6</v>
      </c>
      <c r="AJ98" s="182"/>
      <c r="AK98" s="186"/>
      <c r="AL98" s="182"/>
      <c r="AM98" s="182"/>
      <c r="AN98" s="183"/>
      <c r="AO98" s="185"/>
      <c r="AT98" s="176"/>
      <c r="AU98" s="176"/>
    </row>
    <row r="99" spans="1:47" s="57" customFormat="1" ht="15" customHeight="1" x14ac:dyDescent="0.2">
      <c r="A99" s="200" t="s">
        <v>133</v>
      </c>
      <c r="B99" s="257" t="s">
        <v>102</v>
      </c>
      <c r="C99" s="6">
        <v>0</v>
      </c>
      <c r="D99" s="6">
        <v>4</v>
      </c>
      <c r="E99" s="7">
        <v>1.2</v>
      </c>
      <c r="F99" s="20">
        <v>4</v>
      </c>
      <c r="G99" s="21">
        <v>30</v>
      </c>
      <c r="H99" s="9"/>
      <c r="I99" s="10">
        <v>30</v>
      </c>
      <c r="J99" s="10"/>
      <c r="K99" s="11"/>
      <c r="L99" s="12"/>
      <c r="M99" s="12"/>
      <c r="N99" s="12"/>
      <c r="O99" s="12"/>
      <c r="P99" s="36"/>
      <c r="Q99" s="103"/>
      <c r="R99" s="12"/>
      <c r="S99" s="12"/>
      <c r="T99" s="12"/>
      <c r="U99" s="12"/>
      <c r="V99" s="36"/>
      <c r="W99" s="106"/>
      <c r="X99" s="12"/>
      <c r="Y99" s="12"/>
      <c r="Z99" s="12"/>
      <c r="AA99" s="12"/>
      <c r="AB99" s="36"/>
      <c r="AC99" s="103"/>
      <c r="AD99" s="12"/>
      <c r="AE99" s="12">
        <v>2</v>
      </c>
      <c r="AF99" s="12"/>
      <c r="AG99" s="12"/>
      <c r="AH99" s="36"/>
      <c r="AI99" s="106">
        <v>6</v>
      </c>
      <c r="AJ99" s="12"/>
      <c r="AK99" s="25"/>
      <c r="AL99" s="12"/>
      <c r="AM99" s="12"/>
      <c r="AN99" s="36"/>
      <c r="AO99" s="106"/>
      <c r="AP99" s="153"/>
      <c r="AQ99" s="153"/>
      <c r="AR99" s="153"/>
      <c r="AS99" s="153"/>
      <c r="AT99" s="153"/>
      <c r="AU99" s="153"/>
    </row>
    <row r="100" spans="1:47" s="172" customFormat="1" ht="15" customHeight="1" thickBot="1" x14ac:dyDescent="0.25">
      <c r="A100" s="208" t="s">
        <v>134</v>
      </c>
      <c r="B100" s="169" t="s">
        <v>110</v>
      </c>
      <c r="C100" s="209">
        <v>0</v>
      </c>
      <c r="D100" s="209">
        <v>4</v>
      </c>
      <c r="E100" s="210">
        <v>1.2</v>
      </c>
      <c r="F100" s="211">
        <v>4</v>
      </c>
      <c r="G100" s="212">
        <v>30</v>
      </c>
      <c r="H100" s="213"/>
      <c r="I100" s="214">
        <v>30</v>
      </c>
      <c r="J100" s="214"/>
      <c r="K100" s="215"/>
      <c r="L100" s="214"/>
      <c r="M100" s="214"/>
      <c r="N100" s="214"/>
      <c r="O100" s="214"/>
      <c r="P100" s="216"/>
      <c r="Q100" s="217"/>
      <c r="R100" s="214"/>
      <c r="S100" s="214"/>
      <c r="T100" s="214"/>
      <c r="U100" s="214"/>
      <c r="V100" s="216"/>
      <c r="W100" s="218"/>
      <c r="X100" s="214"/>
      <c r="Y100" s="214"/>
      <c r="Z100" s="214"/>
      <c r="AA100" s="214"/>
      <c r="AB100" s="216"/>
      <c r="AC100" s="217"/>
      <c r="AD100" s="214"/>
      <c r="AE100" s="214">
        <v>2</v>
      </c>
      <c r="AF100" s="214"/>
      <c r="AG100" s="214"/>
      <c r="AH100" s="216"/>
      <c r="AI100" s="218">
        <v>6</v>
      </c>
      <c r="AJ100" s="214"/>
      <c r="AK100" s="219"/>
      <c r="AL100" s="214"/>
      <c r="AM100" s="214"/>
      <c r="AN100" s="216"/>
      <c r="AO100" s="218"/>
      <c r="AP100" s="176"/>
      <c r="AQ100" s="176"/>
      <c r="AR100" s="176"/>
      <c r="AS100" s="176"/>
      <c r="AT100" s="176"/>
      <c r="AU100" s="176"/>
    </row>
    <row r="101" spans="1:47" ht="13.5" thickTop="1" x14ac:dyDescent="0.2"/>
    <row r="103" spans="1:47" x14ac:dyDescent="0.2">
      <c r="B103" s="232"/>
    </row>
    <row r="106" spans="1:47" x14ac:dyDescent="0.2">
      <c r="B106" s="226"/>
    </row>
    <row r="108" spans="1:47" x14ac:dyDescent="0.2">
      <c r="B108" s="226"/>
    </row>
  </sheetData>
  <mergeCells count="46">
    <mergeCell ref="D36:D37"/>
    <mergeCell ref="E36:E37"/>
    <mergeCell ref="A6:A8"/>
    <mergeCell ref="D7:D8"/>
    <mergeCell ref="D6:F6"/>
    <mergeCell ref="E7:E8"/>
    <mergeCell ref="F7:F8"/>
    <mergeCell ref="C6:C8"/>
    <mergeCell ref="B6:B8"/>
    <mergeCell ref="X59:AC59"/>
    <mergeCell ref="AD59:AI59"/>
    <mergeCell ref="AP59:AU59"/>
    <mergeCell ref="H76:K76"/>
    <mergeCell ref="A36:A37"/>
    <mergeCell ref="B36:B37"/>
    <mergeCell ref="F36:F37"/>
    <mergeCell ref="G36:G37"/>
    <mergeCell ref="I65:M66"/>
    <mergeCell ref="L59:Q59"/>
    <mergeCell ref="AD76:AI76"/>
    <mergeCell ref="AJ76:AO76"/>
    <mergeCell ref="AP76:AU76"/>
    <mergeCell ref="R59:W59"/>
    <mergeCell ref="AJ59:AO59"/>
    <mergeCell ref="C36:C37"/>
    <mergeCell ref="AI62:AK62"/>
    <mergeCell ref="D64:G64"/>
    <mergeCell ref="J64:L64"/>
    <mergeCell ref="N63:AC66"/>
    <mergeCell ref="AG65:AI65"/>
    <mergeCell ref="AG66:AI66"/>
    <mergeCell ref="AK65:AM65"/>
    <mergeCell ref="AK66:AM66"/>
    <mergeCell ref="X76:AC76"/>
    <mergeCell ref="L76:Q76"/>
    <mergeCell ref="R76:W76"/>
    <mergeCell ref="G76:G77"/>
    <mergeCell ref="G75:K75"/>
    <mergeCell ref="L75:AO75"/>
    <mergeCell ref="A75:A77"/>
    <mergeCell ref="B75:B77"/>
    <mergeCell ref="C75:F75"/>
    <mergeCell ref="C76:C77"/>
    <mergeCell ref="F76:F77"/>
    <mergeCell ref="D76:D77"/>
    <mergeCell ref="E76:E77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siatka</vt:lpstr>
      <vt:lpstr>siatka!Obszar_wydruku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2022-08-03T08:12:48Z</cp:lastPrinted>
  <dcterms:created xsi:type="dcterms:W3CDTF">2007-09-01T10:20:56Z</dcterms:created>
  <dcterms:modified xsi:type="dcterms:W3CDTF">2026-06-16T09:53:54Z</dcterms:modified>
</cp:coreProperties>
</file>